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740" windowWidth="2175" windowHeight="1350" activeTab="0"/>
  </bookViews>
  <sheets>
    <sheet name="Plán investic" sheetId="1" r:id="rId1"/>
  </sheets>
  <definedNames>
    <definedName name="_xlnm.Print_Titles" localSheetId="0">'Plán investic'!$2:$3</definedName>
    <definedName name="_xlnm.Print_Area" localSheetId="0">'Plán investic'!$A$1:$L$100</definedName>
  </definedNames>
  <calcPr fullCalcOnLoad="1"/>
</workbook>
</file>

<file path=xl/sharedStrings.xml><?xml version="1.0" encoding="utf-8"?>
<sst xmlns="http://schemas.openxmlformats.org/spreadsheetml/2006/main" count="327" uniqueCount="216">
  <si>
    <t xml:space="preserve">Jezuitská kolej </t>
  </si>
  <si>
    <t>CELKEM</t>
  </si>
  <si>
    <t>SOŠ a SOU Hořovice</t>
  </si>
  <si>
    <t>Přeložka přípojky plynu a el. energie</t>
  </si>
  <si>
    <t>ON Ml. Boleslav, a.s., nem. SČK</t>
  </si>
  <si>
    <t xml:space="preserve">Výstavba tělocvičny  </t>
  </si>
  <si>
    <t>Generel ON Mladá Boleslav, a.s., nemocnice Středočeského kraje - pavilon 7 (interna), pavilon 37 (parkoviště)</t>
  </si>
  <si>
    <t>Severovýchodní Tangenta v Mladé Boleslavi</t>
  </si>
  <si>
    <t>Kontrolní součet</t>
  </si>
  <si>
    <t xml:space="preserve">SK </t>
  </si>
  <si>
    <t>Výstavba a rekonstrukce Oblastní nemocnice Kladno, a.s., nemocnice Středočeského kraje - dofinancování</t>
  </si>
  <si>
    <t>úvěr</t>
  </si>
  <si>
    <t>Poznámka</t>
  </si>
  <si>
    <t>Název akce</t>
  </si>
  <si>
    <t>Galerie středočeského kraje</t>
  </si>
  <si>
    <t>CELKEM kapitola 05 - Odbor školství a sportu</t>
  </si>
  <si>
    <t>CELKEM kapitola 06 - Odbor kultury a památkové péče</t>
  </si>
  <si>
    <t>CELKEM kapitola 07 - Odbor zdravotnictví</t>
  </si>
  <si>
    <t>CELKEM kapitola 08 - Odbor regionálního rozvoje</t>
  </si>
  <si>
    <t>CELKEM KAPITOLY</t>
  </si>
  <si>
    <t>SK</t>
  </si>
  <si>
    <t>realizátor akce (zadavatel)</t>
  </si>
  <si>
    <t>organizace</t>
  </si>
  <si>
    <t>Jiné zdroje</t>
  </si>
  <si>
    <t>ON Kolín, a.s., nem. SČK</t>
  </si>
  <si>
    <t>ON Kladno, a.s., nem. SČK</t>
  </si>
  <si>
    <t xml:space="preserve">Ralsko - revitalizace území </t>
  </si>
  <si>
    <t>CELKEM kapitola 04 - Odbor dopravy</t>
  </si>
  <si>
    <t>Výkup pozemků (včetně pod stávající sítí)</t>
  </si>
  <si>
    <t>Příprava a zabezpečení staveb silnic II. a III. třídy</t>
  </si>
  <si>
    <t>DOP</t>
  </si>
  <si>
    <t>III/11127 Dolany, most ev.č. 11127-3</t>
  </si>
  <si>
    <t>II/242 Roztoky, přeložka</t>
  </si>
  <si>
    <t>SPŠ Vlašim</t>
  </si>
  <si>
    <t>Gymnázium Hostivice</t>
  </si>
  <si>
    <t>Rekonstrukce gymnázia</t>
  </si>
  <si>
    <t>Výměna oken v budově KÚ</t>
  </si>
  <si>
    <t>Aplikace "ASW Jízdní řády"- požadavek DOP</t>
  </si>
  <si>
    <t>Investiční software dle konkrétních požadavků odborů</t>
  </si>
  <si>
    <t>Výpočetní technika</t>
  </si>
  <si>
    <t xml:space="preserve">Příprava prostoru pro zahájení stavební činnosti Ralsko </t>
  </si>
  <si>
    <t>SOŠ a SOU Beroun - Hlinky</t>
  </si>
  <si>
    <t>PPP SK Kolín</t>
  </si>
  <si>
    <t>PD a Zateplení a rekonstrukce budovy Velíšská 116</t>
  </si>
  <si>
    <t>Rekonstrukce objektu - stavební úpravy v Poděbradově ul. 285, Kutná Hora</t>
  </si>
  <si>
    <t>Mléčné tele - stavba haly</t>
  </si>
  <si>
    <t>Nezbytné investice do objektů ve správě SK</t>
  </si>
  <si>
    <t>Cyklostezky na území kraje včetně přípravných prací</t>
  </si>
  <si>
    <t>Přestavba a rekonstrukce objektů Tlustice č.p. 28 pro školské potřeby</t>
  </si>
  <si>
    <t>Zdravotnická technologie D1</t>
  </si>
  <si>
    <t>Pořízení nových  kopírovacích strojů</t>
  </si>
  <si>
    <t>Školní statek SK - Lázně Toušeň</t>
  </si>
  <si>
    <t>KSÚS</t>
  </si>
  <si>
    <t>DG a SOŠe Kralupy nad Vltavou</t>
  </si>
  <si>
    <t>DDM Beroun - svislá zvedací plošina</t>
  </si>
  <si>
    <t>Výstavba víceúčelové haly</t>
  </si>
  <si>
    <t>Obměna monitorovacího systému vitálních funkcí na ARO</t>
  </si>
  <si>
    <t>Generel nemocnice Kladno - Rekonstrukce bloku C2</t>
  </si>
  <si>
    <t>Kavárna v Jezuitské koleji</t>
  </si>
  <si>
    <t>Muzeum Polabí</t>
  </si>
  <si>
    <t>Nákup zámku v Přerově nad Labem</t>
  </si>
  <si>
    <t>ON Příbram, a.s.</t>
  </si>
  <si>
    <t>DC Milovice</t>
  </si>
  <si>
    <t>Vybudování ředírny cytostatik</t>
  </si>
  <si>
    <t>Mimořádná dotace Městu Zásmuky (Rekonstrukce mostu přes Vavřinecký potok)</t>
  </si>
  <si>
    <t>usn. č. 30-21/2012/RK ze dne 28.5.2012                       usn. č. 78-23/2012/ZK ze dne 28. 6. 2012</t>
  </si>
  <si>
    <t>Mimořádná dotace Obci Zálezlice (Protipovodňová hráz Zálezlice)</t>
  </si>
  <si>
    <t>usn. č. 9-23/2012/RK ze dne 11.6.2012                         usn. č. 79-23/2012/ZK ze dne 28. 6. 2012</t>
  </si>
  <si>
    <t>celkové náklady (v tis. Kč)</t>
  </si>
  <si>
    <t>Pořízení nových vozidel (třída nižší střední)</t>
  </si>
  <si>
    <t>Výměna expanderu topného systému v budově KÚ</t>
  </si>
  <si>
    <t>Software pro Informační systém KÚ</t>
  </si>
  <si>
    <t>Prostředky celkem</t>
  </si>
  <si>
    <t>v tis. Kč</t>
  </si>
  <si>
    <t>Rekonstrukce a dostavba Regionálního muzea v Kolíně</t>
  </si>
  <si>
    <t>Výměna místního rozhlasu v budově KÚ</t>
  </si>
  <si>
    <t>Modernizace systému EPS v budově KÚ</t>
  </si>
  <si>
    <t>Nákup audiovizuální techniky</t>
  </si>
  <si>
    <t>Rekonstrukce sálu zastupitelstva</t>
  </si>
  <si>
    <t>Modernizace zasedacích místností</t>
  </si>
  <si>
    <t>Chráněné bydlení - 4 garsoniér v podkroví DC Milovice</t>
  </si>
  <si>
    <t>Chráněné bydlení - 2 bytové jednotky v půdním prostoru DC Milovice</t>
  </si>
  <si>
    <t>Letecké muzeum Metoděje Vlacha</t>
  </si>
  <si>
    <t>Letecké muzeum Metoděje Vlacha - vybavení interiéru</t>
  </si>
  <si>
    <t>Pořízení služebních vozů pro příspěvkové organizace</t>
  </si>
  <si>
    <t>Nákup pozemku u muzejního areálu dolu Anna - parkoviště pro Hornické muzeum</t>
  </si>
  <si>
    <t>Hornické muzeum v Příbrami</t>
  </si>
  <si>
    <t>Nákup pozemků a budov od s.p. DIAMO pro Hornické muzeum Příbram</t>
  </si>
  <si>
    <t>Polabské muzeum Poděbrady</t>
  </si>
  <si>
    <t>Rekonstrukce Památníku Jiřího z Poděbrad</t>
  </si>
  <si>
    <t>Památník národního útlaku a odboje Panenské Břežany</t>
  </si>
  <si>
    <t>Finanční zdroje</t>
  </si>
  <si>
    <t>Použití na plánované akce</t>
  </si>
  <si>
    <t>Kapitálové prostředky v Plánu investic</t>
  </si>
  <si>
    <t>Úvěrové prostředky v Plánu investic</t>
  </si>
  <si>
    <t xml:space="preserve"> </t>
  </si>
  <si>
    <t xml:space="preserve">FINANČNÍ REZERVA </t>
  </si>
  <si>
    <t>Oblastní  muzeum Praha - východ</t>
  </si>
  <si>
    <t xml:space="preserve">Jiné zdroje = prostředky nemocnice                                </t>
  </si>
  <si>
    <t>Diskové pole</t>
  </si>
  <si>
    <t>Letecké muzeum Metoděje Vlacha v Mladé Boleslavi</t>
  </si>
  <si>
    <t>Čerpáno k 31.12.2013</t>
  </si>
  <si>
    <t>Zdroj financování 2014</t>
  </si>
  <si>
    <t>Předpoklad v roce 2015     (v tis.Kč)</t>
  </si>
  <si>
    <t>Předpoklad v roce 2016-    (v tis.Kč)</t>
  </si>
  <si>
    <t>Jezuitská kolej - zprovoznění zahrad (čerpání vody z podlaží areálu, zabezpečení kamerovým systémem, vybavení)</t>
  </si>
  <si>
    <t>Rekonstrukce a dostavba pavilonu č. 4 a 6 ON Mladá Boleslav, a.s., nem. SČK</t>
  </si>
  <si>
    <t>Modernizace kuchyně nemocnice v Kutné Hoře</t>
  </si>
  <si>
    <t>Modernizace technologie prádelny Nemocnice Kutná Hora</t>
  </si>
  <si>
    <t>Pořízení zdravotnické technologie pro Pavilon "N" - pozastavená dotace ROP</t>
  </si>
  <si>
    <t>Zdravotnická technologie D3 - pozastavená dotace ROP</t>
  </si>
  <si>
    <t>Jiné zdroje = prostředky nemocnice</t>
  </si>
  <si>
    <t>Jiné zdroje = rozpočet města</t>
  </si>
  <si>
    <t>Jiné droje=prostředky města ze státní dotace</t>
  </si>
  <si>
    <t>1/2014/I-KŘÚ</t>
  </si>
  <si>
    <t>2/2014/I-KŘÚ</t>
  </si>
  <si>
    <t>3/2014/I-KŘÚ</t>
  </si>
  <si>
    <t>4/2014/I-KŘÚ</t>
  </si>
  <si>
    <t>5/2015/I-KŘÚ</t>
  </si>
  <si>
    <t>6/2016/I-KŘÚ</t>
  </si>
  <si>
    <t>1/2014/I-INF</t>
  </si>
  <si>
    <t>3/2014/I-INF</t>
  </si>
  <si>
    <t>2/2014/I-INF</t>
  </si>
  <si>
    <t>5/2014/I-INF</t>
  </si>
  <si>
    <t>7/2014/I-INF</t>
  </si>
  <si>
    <t>8/2014/I-INF</t>
  </si>
  <si>
    <t>4/2014/I-INF</t>
  </si>
  <si>
    <t>6/2014/I-INF</t>
  </si>
  <si>
    <t>1/2014/I-DOP</t>
  </si>
  <si>
    <t>2/2014/I-DOP</t>
  </si>
  <si>
    <t>3/2014/I-DOP</t>
  </si>
  <si>
    <t>4/2014/I-DOP</t>
  </si>
  <si>
    <t>5/2014/I-DOP</t>
  </si>
  <si>
    <t>1/2014/I-ŠKO</t>
  </si>
  <si>
    <t>2/2014/I-ŠKO</t>
  </si>
  <si>
    <t>3/2014/I-ŠKO</t>
  </si>
  <si>
    <t>4/2014/I-ŠKO</t>
  </si>
  <si>
    <t>5/2014/I-ŠKO</t>
  </si>
  <si>
    <t>6/2014/I-ŠKO</t>
  </si>
  <si>
    <t>7/2014/I-ŠKO</t>
  </si>
  <si>
    <t>8/2014/I-ŠKO</t>
  </si>
  <si>
    <t>9/2014/I-ŠKO</t>
  </si>
  <si>
    <t>1/2014/I-KUL</t>
  </si>
  <si>
    <t>2/2014/I-KUL</t>
  </si>
  <si>
    <t>3/2014/I-KUL</t>
  </si>
  <si>
    <t>4/2014/I-KUL</t>
  </si>
  <si>
    <t>5/2014/I-KUL</t>
  </si>
  <si>
    <t>6/2014/I-KUL</t>
  </si>
  <si>
    <t>7/2014/I-KUL</t>
  </si>
  <si>
    <t>8/2014/I-KUL</t>
  </si>
  <si>
    <t>9/2014/I-KUL</t>
  </si>
  <si>
    <t>1/2014/I-ZDR</t>
  </si>
  <si>
    <t>2/2014/I-ZDR</t>
  </si>
  <si>
    <t>3/2014/I-ZDR</t>
  </si>
  <si>
    <t>4/2014/I-ZDR</t>
  </si>
  <si>
    <t>5/2014/I-ZDR</t>
  </si>
  <si>
    <t>6/2014/I-ZDR</t>
  </si>
  <si>
    <t>7/2014/I-ZDR</t>
  </si>
  <si>
    <t>8/2014/I-ZDR</t>
  </si>
  <si>
    <t>9/2014/I-ZDR</t>
  </si>
  <si>
    <t>10/2014/I-ZDR</t>
  </si>
  <si>
    <t>11/2014/I-ZDR</t>
  </si>
  <si>
    <t>12/2014/I-ZDR</t>
  </si>
  <si>
    <t>13/2014/I-ZDR</t>
  </si>
  <si>
    <t>1/2014/I-REG</t>
  </si>
  <si>
    <t>2/2014/I-REG</t>
  </si>
  <si>
    <t>3/2014/I-REG</t>
  </si>
  <si>
    <t>4/2014/I-REG</t>
  </si>
  <si>
    <t>5/2014/I-REG</t>
  </si>
  <si>
    <t>6/2014/I-REG</t>
  </si>
  <si>
    <t>7/2014/I-REG</t>
  </si>
  <si>
    <t>8/2014/I-REG</t>
  </si>
  <si>
    <t>9/2014/I-REG</t>
  </si>
  <si>
    <t>SŠ oděvního a grafického designu Lysá nad Labem</t>
  </si>
  <si>
    <t>CELKEM kapitola 02 - Odbor Kancelář ředitele</t>
  </si>
  <si>
    <t>CELKEM kapitola 03 - Odbor informatiky</t>
  </si>
  <si>
    <t>Schválený rozpočet 2014 (usn.č. 4-9/2013/ZK ze dne 9.12.2013)</t>
  </si>
  <si>
    <t>Vázané prostředky z roku 2013 (usn.č. 38-07/2014/RK ze dne 17.2.2014)</t>
  </si>
  <si>
    <t>Gymnázium Jana Palacha Mělník</t>
  </si>
  <si>
    <t>14/2014/I-ZDR</t>
  </si>
  <si>
    <t>ZZS SČK</t>
  </si>
  <si>
    <t>Resuscitační komplet - AED a kyslíkový generátor</t>
  </si>
  <si>
    <t>1/2014/I-SOC</t>
  </si>
  <si>
    <t>Domov Kolešovice</t>
  </si>
  <si>
    <t>Výměna výtahu</t>
  </si>
  <si>
    <t>2/2014/I-SOC</t>
  </si>
  <si>
    <t>Domov Sedlčany</t>
  </si>
  <si>
    <t>Domov Rožďalovice</t>
  </si>
  <si>
    <t>Domov Pod Lipami Smečno</t>
  </si>
  <si>
    <t>3/2014/I-SOC</t>
  </si>
  <si>
    <t>4/2014/I-SOC</t>
  </si>
  <si>
    <t>Rekonstrukce spojovacích chodeb</t>
  </si>
  <si>
    <t>Rekonstrukce výtahu</t>
  </si>
  <si>
    <t>Havarijní stav střešní krytiny objektu domova pro osoby se zdravotním postižením</t>
  </si>
  <si>
    <t>Poř. č. řádku</t>
  </si>
  <si>
    <t xml:space="preserve">PO </t>
  </si>
  <si>
    <t>PO</t>
  </si>
  <si>
    <t>1/2014/I-KHT</t>
  </si>
  <si>
    <t>Nákup 3 ks automobilů</t>
  </si>
  <si>
    <t>10/2014/I-REG</t>
  </si>
  <si>
    <t>Železniční zastávky v Hostivici, Chýni, Rudné a Jinočanech - neželezniční části</t>
  </si>
  <si>
    <t>CELKEM kapitola 01 - Odbor Kancelář hejtmana</t>
  </si>
  <si>
    <t>Kapitálové prostředky</t>
  </si>
  <si>
    <t>15/2014/I-ZDR</t>
  </si>
  <si>
    <t xml:space="preserve">Nem. Rudolfa a Stefanie Benešov, a. s., nem. SČK </t>
  </si>
  <si>
    <t xml:space="preserve">Rekonstrukce výměníkových stanic </t>
  </si>
  <si>
    <t>10/2014/I-KUL</t>
  </si>
  <si>
    <t>Aktivní a pasivní zpětnovazební regulační prvky - vytápění GASK</t>
  </si>
  <si>
    <t>11/2014/I-KUL</t>
  </si>
  <si>
    <t>Kompletní obměna světel za LED v areálu Jezuitské koleje</t>
  </si>
  <si>
    <t>16/2014/I-ZDR</t>
  </si>
  <si>
    <t>Centrum následné rehabilitační péče</t>
  </si>
  <si>
    <t>Pr_1</t>
  </si>
  <si>
    <t>Jiné zdroje=dotace ze státního rozpočtu</t>
  </si>
  <si>
    <t>Přebytek hospodaření z roku 2013 - vlastní zdroje (usn. č.12-11/2014/ZK ze dne 28.4.2014)</t>
  </si>
  <si>
    <t>Přebytek hospodaření z roku 2013 - úvěrové prostředky (usn. č.12-11/2014/ZK ze dne 28.4.14)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</si>
</sst>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00"/>
    <numFmt numFmtId="165" formatCode="#,##0.00000"/>
    <numFmt numFmtId="166" formatCode="#,##0.000000000"/>
    <numFmt numFmtId="167" formatCode="h:mm;@"/>
    <numFmt numFmtId="168" formatCode="#,##0.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61"/>
      <name val="Arial"/>
      <family val="2"/>
    </font>
    <font>
      <b/>
      <sz val="10"/>
      <color indexed="11"/>
      <name val="Arial"/>
      <family val="2"/>
    </font>
    <font>
      <sz val="10"/>
      <color indexed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trike/>
      <sz val="8"/>
      <name val="Arial"/>
      <family val="2"/>
    </font>
    <font>
      <strike/>
      <sz val="10"/>
      <name val="Arial"/>
      <family val="2"/>
    </font>
    <font>
      <b/>
      <sz val="9"/>
      <color indexed="10"/>
      <name val="Arial"/>
      <family val="2"/>
    </font>
    <font>
      <b/>
      <strike/>
      <sz val="9"/>
      <color indexed="10"/>
      <name val="Arial"/>
      <family val="2"/>
    </font>
    <font>
      <b/>
      <sz val="26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FF"/>
      <name val="Arial"/>
      <family val="2"/>
    </font>
    <font>
      <b/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/>
      <right style="thick"/>
      <top style="thick"/>
      <bottom style="thick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/>
      <right/>
      <top/>
      <bottom style="thin"/>
    </border>
    <border>
      <left style="thick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ck"/>
    </border>
    <border>
      <left/>
      <right style="thick"/>
      <top/>
      <bottom style="thin"/>
    </border>
    <border>
      <left/>
      <right style="thick"/>
      <top style="thin"/>
      <bottom style="thin"/>
    </border>
    <border>
      <left/>
      <right style="thick"/>
      <top style="thin"/>
      <bottom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thick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medium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/>
      <right style="thick"/>
      <top style="thick"/>
      <bottom style="thin"/>
    </border>
    <border>
      <left/>
      <right style="thick"/>
      <top style="thin"/>
      <bottom style="thick"/>
    </border>
    <border>
      <left style="medium"/>
      <right style="thin"/>
      <top style="thick"/>
      <bottom style="thin"/>
    </border>
    <border>
      <left style="medium"/>
      <right style="thin"/>
      <top style="thin"/>
      <bottom style="thick"/>
    </border>
    <border>
      <left/>
      <right style="thin"/>
      <top style="thick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2" fillId="0" borderId="12" xfId="48" applyFont="1" applyFill="1" applyBorder="1" applyAlignment="1">
      <alignment horizontal="center" vertical="center" wrapText="1"/>
      <protection/>
    </xf>
    <xf numFmtId="4" fontId="0" fillId="0" borderId="13" xfId="0" applyNumberFormat="1" applyFont="1" applyFill="1" applyBorder="1" applyAlignment="1">
      <alignment horizontal="center" vertical="center" wrapText="1"/>
    </xf>
    <xf numFmtId="0" fontId="2" fillId="0" borderId="14" xfId="48" applyFont="1" applyFill="1" applyBorder="1" applyAlignment="1">
      <alignment horizontal="center" vertical="center" wrapText="1"/>
      <protection/>
    </xf>
    <xf numFmtId="4" fontId="0" fillId="0" borderId="15" xfId="0" applyNumberFormat="1" applyFont="1" applyFill="1" applyBorder="1" applyAlignment="1">
      <alignment vertical="center" wrapText="1"/>
    </xf>
    <xf numFmtId="4" fontId="0" fillId="0" borderId="16" xfId="0" applyNumberFormat="1" applyFont="1" applyFill="1" applyBorder="1" applyAlignment="1">
      <alignment vertical="center" wrapText="1"/>
    </xf>
    <xf numFmtId="4" fontId="0" fillId="0" borderId="17" xfId="0" applyNumberFormat="1" applyFont="1" applyFill="1" applyBorder="1" applyAlignment="1">
      <alignment vertical="center" wrapText="1"/>
    </xf>
    <xf numFmtId="4" fontId="0" fillId="0" borderId="18" xfId="0" applyNumberFormat="1" applyFont="1" applyFill="1" applyBorder="1" applyAlignment="1">
      <alignment vertical="center" wrapText="1"/>
    </xf>
    <xf numFmtId="4" fontId="0" fillId="0" borderId="19" xfId="0" applyNumberFormat="1" applyFont="1" applyFill="1" applyBorder="1" applyAlignment="1">
      <alignment vertical="center" wrapText="1"/>
    </xf>
    <xf numFmtId="4" fontId="0" fillId="0" borderId="20" xfId="0" applyNumberFormat="1" applyFont="1" applyFill="1" applyBorder="1" applyAlignment="1">
      <alignment vertical="center" wrapText="1"/>
    </xf>
    <xf numFmtId="4" fontId="0" fillId="0" borderId="21" xfId="0" applyNumberFormat="1" applyFont="1" applyFill="1" applyBorder="1" applyAlignment="1">
      <alignment vertical="center" wrapText="1"/>
    </xf>
    <xf numFmtId="4" fontId="0" fillId="0" borderId="22" xfId="0" applyNumberFormat="1" applyFont="1" applyFill="1" applyBorder="1" applyAlignment="1">
      <alignment vertical="center" wrapText="1"/>
    </xf>
    <xf numFmtId="4" fontId="4" fillId="0" borderId="23" xfId="48" applyNumberFormat="1" applyFont="1" applyFill="1" applyBorder="1" applyAlignment="1">
      <alignment vertical="center" wrapText="1"/>
      <protection/>
    </xf>
    <xf numFmtId="4" fontId="4" fillId="0" borderId="24" xfId="48" applyNumberFormat="1" applyFont="1" applyFill="1" applyBorder="1" applyAlignment="1">
      <alignment vertical="center" wrapText="1"/>
      <protection/>
    </xf>
    <xf numFmtId="4" fontId="4" fillId="0" borderId="25" xfId="48" applyNumberFormat="1" applyFont="1" applyFill="1" applyBorder="1" applyAlignment="1">
      <alignment vertical="center" wrapText="1"/>
      <protection/>
    </xf>
    <xf numFmtId="49" fontId="6" fillId="0" borderId="26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wrapText="1"/>
    </xf>
    <xf numFmtId="0" fontId="9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10" fillId="0" borderId="13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" fillId="0" borderId="28" xfId="48" applyFont="1" applyFill="1" applyBorder="1" applyAlignment="1">
      <alignment horizontal="center" vertical="center" wrapText="1"/>
      <protection/>
    </xf>
    <xf numFmtId="0" fontId="2" fillId="0" borderId="18" xfId="48" applyFont="1" applyFill="1" applyBorder="1" applyAlignment="1">
      <alignment horizontal="center" vertical="center" wrapText="1"/>
      <protection/>
    </xf>
    <xf numFmtId="49" fontId="6" fillId="0" borderId="29" xfId="0" applyNumberFormat="1" applyFont="1" applyFill="1" applyBorder="1" applyAlignment="1">
      <alignment horizontal="center" vertical="center" wrapText="1"/>
    </xf>
    <xf numFmtId="4" fontId="0" fillId="0" borderId="18" xfId="0" applyNumberForma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8" fillId="0" borderId="0" xfId="0" applyNumberFormat="1" applyFont="1" applyFill="1" applyAlignment="1">
      <alignment/>
    </xf>
    <xf numFmtId="0" fontId="11" fillId="33" borderId="0" xfId="0" applyFont="1" applyFill="1" applyBorder="1" applyAlignment="1">
      <alignment/>
    </xf>
    <xf numFmtId="4" fontId="11" fillId="33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 horizontal="center" vertical="center" wrapText="1"/>
    </xf>
    <xf numFmtId="4" fontId="0" fillId="0" borderId="18" xfId="48" applyNumberFormat="1" applyFont="1" applyFill="1" applyBorder="1" applyAlignment="1">
      <alignment vertical="center" wrapText="1"/>
      <protection/>
    </xf>
    <xf numFmtId="0" fontId="2" fillId="33" borderId="12" xfId="48" applyFont="1" applyFill="1" applyBorder="1" applyAlignment="1">
      <alignment horizontal="center" vertical="center" wrapText="1"/>
      <protection/>
    </xf>
    <xf numFmtId="0" fontId="0" fillId="33" borderId="24" xfId="48" applyFont="1" applyFill="1" applyBorder="1" applyAlignment="1">
      <alignment horizontal="left" vertical="center" wrapText="1"/>
      <protection/>
    </xf>
    <xf numFmtId="0" fontId="2" fillId="0" borderId="30" xfId="48" applyFont="1" applyFill="1" applyBorder="1" applyAlignment="1">
      <alignment horizontal="center" vertical="center" wrapText="1"/>
      <protection/>
    </xf>
    <xf numFmtId="4" fontId="0" fillId="0" borderId="30" xfId="48" applyNumberFormat="1" applyFont="1" applyFill="1" applyBorder="1" applyAlignment="1">
      <alignment vertical="center" wrapText="1"/>
      <protection/>
    </xf>
    <xf numFmtId="0" fontId="0" fillId="33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/>
    </xf>
    <xf numFmtId="0" fontId="12" fillId="0" borderId="0" xfId="0" applyFont="1" applyAlignment="1">
      <alignment horizontal="right"/>
    </xf>
    <xf numFmtId="4" fontId="14" fillId="0" borderId="0" xfId="0" applyNumberFormat="1" applyFont="1" applyFill="1" applyAlignment="1">
      <alignment/>
    </xf>
    <xf numFmtId="0" fontId="0" fillId="33" borderId="25" xfId="0" applyFont="1" applyFill="1" applyBorder="1" applyAlignment="1">
      <alignment vertical="center" wrapText="1"/>
    </xf>
    <xf numFmtId="0" fontId="0" fillId="33" borderId="23" xfId="48" applyFont="1" applyFill="1" applyBorder="1" applyAlignment="1">
      <alignment horizontal="left" vertical="center" wrapText="1"/>
      <protection/>
    </xf>
    <xf numFmtId="49" fontId="6" fillId="33" borderId="29" xfId="0" applyNumberFormat="1" applyFont="1" applyFill="1" applyBorder="1" applyAlignment="1">
      <alignment horizontal="center" vertical="center" wrapText="1"/>
    </xf>
    <xf numFmtId="0" fontId="2" fillId="33" borderId="14" xfId="48" applyFont="1" applyFill="1" applyBorder="1" applyAlignment="1">
      <alignment horizontal="center" vertical="center" wrapText="1"/>
      <protection/>
    </xf>
    <xf numFmtId="4" fontId="0" fillId="33" borderId="22" xfId="0" applyNumberFormat="1" applyFont="1" applyFill="1" applyBorder="1" applyAlignment="1">
      <alignment vertical="center" wrapText="1"/>
    </xf>
    <xf numFmtId="4" fontId="0" fillId="33" borderId="30" xfId="0" applyNumberFormat="1" applyFont="1" applyFill="1" applyBorder="1" applyAlignment="1">
      <alignment vertical="center" wrapText="1"/>
    </xf>
    <xf numFmtId="4" fontId="0" fillId="33" borderId="18" xfId="0" applyNumberFormat="1" applyFill="1" applyBorder="1" applyAlignment="1">
      <alignment/>
    </xf>
    <xf numFmtId="4" fontId="0" fillId="33" borderId="21" xfId="0" applyNumberFormat="1" applyFont="1" applyFill="1" applyBorder="1" applyAlignment="1">
      <alignment vertical="center" wrapText="1"/>
    </xf>
    <xf numFmtId="4" fontId="0" fillId="33" borderId="18" xfId="0" applyNumberFormat="1" applyFont="1" applyFill="1" applyBorder="1" applyAlignment="1">
      <alignment vertical="center" wrapText="1"/>
    </xf>
    <xf numFmtId="49" fontId="6" fillId="33" borderId="27" xfId="0" applyNumberFormat="1" applyFont="1" applyFill="1" applyBorder="1" applyAlignment="1">
      <alignment horizontal="center" vertical="center" wrapText="1"/>
    </xf>
    <xf numFmtId="4" fontId="0" fillId="33" borderId="20" xfId="0" applyNumberFormat="1" applyFont="1" applyFill="1" applyBorder="1" applyAlignment="1">
      <alignment vertical="center" wrapText="1"/>
    </xf>
    <xf numFmtId="4" fontId="0" fillId="33" borderId="19" xfId="0" applyNumberFormat="1" applyFont="1" applyFill="1" applyBorder="1" applyAlignment="1">
      <alignment vertical="center" wrapText="1"/>
    </xf>
    <xf numFmtId="0" fontId="10" fillId="33" borderId="0" xfId="0" applyFont="1" applyFill="1" applyBorder="1" applyAlignment="1">
      <alignment/>
    </xf>
    <xf numFmtId="4" fontId="10" fillId="33" borderId="0" xfId="0" applyNumberFormat="1" applyFont="1" applyFill="1" applyBorder="1" applyAlignment="1">
      <alignment/>
    </xf>
    <xf numFmtId="4" fontId="0" fillId="33" borderId="19" xfId="0" applyNumberFormat="1" applyFont="1" applyFill="1" applyBorder="1" applyAlignment="1">
      <alignment/>
    </xf>
    <xf numFmtId="0" fontId="2" fillId="33" borderId="18" xfId="48" applyFont="1" applyFill="1" applyBorder="1" applyAlignment="1">
      <alignment horizontal="center" vertical="center" wrapText="1"/>
      <protection/>
    </xf>
    <xf numFmtId="0" fontId="0" fillId="33" borderId="24" xfId="48" applyFont="1" applyFill="1" applyBorder="1" applyAlignment="1">
      <alignment horizontal="left" vertical="center" wrapText="1"/>
      <protection/>
    </xf>
    <xf numFmtId="0" fontId="17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4" fontId="0" fillId="33" borderId="18" xfId="0" applyNumberFormat="1" applyFont="1" applyFill="1" applyBorder="1" applyAlignment="1">
      <alignment vertical="center" wrapText="1"/>
    </xf>
    <xf numFmtId="4" fontId="0" fillId="33" borderId="20" xfId="49" applyNumberFormat="1" applyFont="1" applyFill="1" applyBorder="1" applyAlignment="1">
      <alignment vertical="center"/>
      <protection/>
    </xf>
    <xf numFmtId="4" fontId="0" fillId="0" borderId="20" xfId="49" applyNumberFormat="1" applyFont="1" applyFill="1" applyBorder="1" applyAlignment="1">
      <alignment vertical="center"/>
      <protection/>
    </xf>
    <xf numFmtId="0" fontId="2" fillId="0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" fontId="0" fillId="0" borderId="15" xfId="0" applyNumberFormat="1" applyFill="1" applyBorder="1" applyAlignment="1">
      <alignment/>
    </xf>
    <xf numFmtId="4" fontId="4" fillId="19" borderId="31" xfId="0" applyNumberFormat="1" applyFont="1" applyFill="1" applyBorder="1" applyAlignment="1">
      <alignment horizontal="center" vertical="center" wrapText="1"/>
    </xf>
    <xf numFmtId="0" fontId="2" fillId="33" borderId="30" xfId="48" applyFont="1" applyFill="1" applyBorder="1" applyAlignment="1">
      <alignment horizontal="center" vertical="center" wrapText="1"/>
      <protection/>
    </xf>
    <xf numFmtId="4" fontId="0" fillId="33" borderId="30" xfId="0" applyNumberFormat="1" applyFill="1" applyBorder="1" applyAlignment="1">
      <alignment/>
    </xf>
    <xf numFmtId="0" fontId="2" fillId="0" borderId="15" xfId="48" applyFont="1" applyFill="1" applyBorder="1" applyAlignment="1">
      <alignment horizontal="center" vertical="center" wrapText="1"/>
      <protection/>
    </xf>
    <xf numFmtId="0" fontId="5" fillId="0" borderId="2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0" fillId="33" borderId="24" xfId="0" applyFont="1" applyFill="1" applyBorder="1" applyAlignment="1">
      <alignment vertical="center" wrapText="1"/>
    </xf>
    <xf numFmtId="0" fontId="0" fillId="33" borderId="25" xfId="48" applyFont="1" applyFill="1" applyBorder="1" applyAlignment="1">
      <alignment horizontal="left" vertical="center" wrapText="1"/>
      <protection/>
    </xf>
    <xf numFmtId="0" fontId="0" fillId="33" borderId="25" xfId="48" applyFont="1" applyFill="1" applyBorder="1" applyAlignment="1">
      <alignment horizontal="left" vertical="center" wrapText="1"/>
      <protection/>
    </xf>
    <xf numFmtId="4" fontId="0" fillId="0" borderId="24" xfId="0" applyNumberFormat="1" applyFont="1" applyFill="1" applyBorder="1" applyAlignment="1">
      <alignment vertical="center" wrapText="1"/>
    </xf>
    <xf numFmtId="4" fontId="0" fillId="33" borderId="24" xfId="0" applyNumberFormat="1" applyFont="1" applyFill="1" applyBorder="1" applyAlignment="1">
      <alignment vertical="center" wrapText="1"/>
    </xf>
    <xf numFmtId="4" fontId="0" fillId="33" borderId="25" xfId="0" applyNumberFormat="1" applyFont="1" applyFill="1" applyBorder="1" applyAlignment="1">
      <alignment vertical="center" wrapText="1"/>
    </xf>
    <xf numFmtId="4" fontId="0" fillId="0" borderId="23" xfId="0" applyNumberFormat="1" applyFont="1" applyFill="1" applyBorder="1" applyAlignment="1">
      <alignment vertical="center" wrapText="1"/>
    </xf>
    <xf numFmtId="4" fontId="0" fillId="33" borderId="24" xfId="0" applyNumberFormat="1" applyFont="1" applyFill="1" applyBorder="1" applyAlignment="1">
      <alignment vertical="center" wrapText="1"/>
    </xf>
    <xf numFmtId="4" fontId="0" fillId="0" borderId="25" xfId="0" applyNumberFormat="1" applyFont="1" applyFill="1" applyBorder="1" applyAlignment="1">
      <alignment vertical="center" wrapText="1"/>
    </xf>
    <xf numFmtId="4" fontId="0" fillId="33" borderId="20" xfId="0" applyNumberFormat="1" applyFont="1" applyFill="1" applyBorder="1" applyAlignment="1">
      <alignment vertical="center" wrapText="1"/>
    </xf>
    <xf numFmtId="4" fontId="0" fillId="33" borderId="19" xfId="0" applyNumberFormat="1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0" fontId="2" fillId="33" borderId="33" xfId="0" applyFont="1" applyFill="1" applyBorder="1" applyAlignment="1">
      <alignment vertical="center" wrapText="1"/>
    </xf>
    <xf numFmtId="0" fontId="2" fillId="33" borderId="34" xfId="0" applyFont="1" applyFill="1" applyBorder="1" applyAlignment="1">
      <alignment vertical="center" wrapText="1"/>
    </xf>
    <xf numFmtId="0" fontId="15" fillId="33" borderId="33" xfId="0" applyFont="1" applyFill="1" applyBorder="1" applyAlignment="1">
      <alignment vertical="center" wrapText="1"/>
    </xf>
    <xf numFmtId="0" fontId="2" fillId="33" borderId="33" xfId="0" applyFont="1" applyFill="1" applyBorder="1" applyAlignment="1">
      <alignment wrapText="1"/>
    </xf>
    <xf numFmtId="49" fontId="2" fillId="0" borderId="33" xfId="0" applyNumberFormat="1" applyFont="1" applyFill="1" applyBorder="1" applyAlignment="1">
      <alignment wrapText="1"/>
    </xf>
    <xf numFmtId="49" fontId="2" fillId="33" borderId="33" xfId="0" applyNumberFormat="1" applyFont="1" applyFill="1" applyBorder="1" applyAlignment="1">
      <alignment wrapText="1"/>
    </xf>
    <xf numFmtId="4" fontId="2" fillId="0" borderId="33" xfId="0" applyNumberFormat="1" applyFont="1" applyFill="1" applyBorder="1" applyAlignment="1">
      <alignment vertical="center" wrapText="1"/>
    </xf>
    <xf numFmtId="4" fontId="2" fillId="33" borderId="33" xfId="0" applyNumberFormat="1" applyFont="1" applyFill="1" applyBorder="1" applyAlignment="1">
      <alignment vertical="center" wrapText="1"/>
    </xf>
    <xf numFmtId="0" fontId="2" fillId="0" borderId="34" xfId="0" applyFont="1" applyFill="1" applyBorder="1" applyAlignment="1">
      <alignment vertical="center" wrapText="1"/>
    </xf>
    <xf numFmtId="4" fontId="16" fillId="33" borderId="19" xfId="0" applyNumberFormat="1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vertical="center" wrapText="1"/>
    </xf>
    <xf numFmtId="1" fontId="6" fillId="19" borderId="35" xfId="0" applyNumberFormat="1" applyFont="1" applyFill="1" applyBorder="1" applyAlignment="1">
      <alignment horizontal="center" vertical="center" wrapText="1"/>
    </xf>
    <xf numFmtId="0" fontId="4" fillId="19" borderId="36" xfId="48" applyFont="1" applyFill="1" applyBorder="1" applyAlignment="1">
      <alignment horizontal="left" vertical="center" wrapText="1"/>
      <protection/>
    </xf>
    <xf numFmtId="4" fontId="4" fillId="19" borderId="36" xfId="48" applyNumberFormat="1" applyFont="1" applyFill="1" applyBorder="1" applyAlignment="1">
      <alignment vertical="center" wrapText="1"/>
      <protection/>
    </xf>
    <xf numFmtId="1" fontId="6" fillId="19" borderId="35" xfId="48" applyNumberFormat="1" applyFont="1" applyFill="1" applyBorder="1" applyAlignment="1">
      <alignment horizontal="center" vertical="center" wrapText="1"/>
      <protection/>
    </xf>
    <xf numFmtId="3" fontId="6" fillId="19" borderId="35" xfId="48" applyNumberFormat="1" applyFont="1" applyFill="1" applyBorder="1" applyAlignment="1">
      <alignment horizontal="center" vertical="center" wrapText="1"/>
      <protection/>
    </xf>
    <xf numFmtId="49" fontId="6" fillId="19" borderId="35" xfId="0" applyNumberFormat="1" applyFont="1" applyFill="1" applyBorder="1" applyAlignment="1">
      <alignment horizontal="center" vertical="center" wrapText="1"/>
    </xf>
    <xf numFmtId="4" fontId="7" fillId="19" borderId="37" xfId="0" applyNumberFormat="1" applyFont="1" applyFill="1" applyBorder="1" applyAlignment="1">
      <alignment/>
    </xf>
    <xf numFmtId="4" fontId="7" fillId="19" borderId="38" xfId="0" applyNumberFormat="1" applyFont="1" applyFill="1" applyBorder="1" applyAlignment="1">
      <alignment/>
    </xf>
    <xf numFmtId="4" fontId="8" fillId="19" borderId="39" xfId="0" applyNumberFormat="1" applyFont="1" applyFill="1" applyBorder="1" applyAlignment="1">
      <alignment horizontal="right" wrapText="1"/>
    </xf>
    <xf numFmtId="168" fontId="0" fillId="0" borderId="16" xfId="0" applyNumberFormat="1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0" fillId="19" borderId="40" xfId="0" applyFill="1" applyBorder="1" applyAlignment="1">
      <alignment wrapText="1"/>
    </xf>
    <xf numFmtId="0" fontId="0" fillId="19" borderId="41" xfId="0" applyFill="1" applyBorder="1" applyAlignment="1">
      <alignment wrapText="1"/>
    </xf>
    <xf numFmtId="4" fontId="8" fillId="19" borderId="42" xfId="0" applyNumberFormat="1" applyFont="1" applyFill="1" applyBorder="1" applyAlignment="1">
      <alignment/>
    </xf>
    <xf numFmtId="0" fontId="0" fillId="19" borderId="43" xfId="0" applyFill="1" applyBorder="1" applyAlignment="1">
      <alignment/>
    </xf>
    <xf numFmtId="4" fontId="7" fillId="19" borderId="44" xfId="0" applyNumberFormat="1" applyFont="1" applyFill="1" applyBorder="1" applyAlignment="1">
      <alignment/>
    </xf>
    <xf numFmtId="0" fontId="0" fillId="19" borderId="45" xfId="0" applyFill="1" applyBorder="1" applyAlignment="1">
      <alignment/>
    </xf>
    <xf numFmtId="4" fontId="8" fillId="19" borderId="46" xfId="0" applyNumberFormat="1" applyFont="1" applyFill="1" applyBorder="1" applyAlignment="1">
      <alignment/>
    </xf>
    <xf numFmtId="0" fontId="0" fillId="19" borderId="47" xfId="0" applyFill="1" applyBorder="1" applyAlignment="1">
      <alignment/>
    </xf>
    <xf numFmtId="4" fontId="4" fillId="19" borderId="48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4" fontId="4" fillId="0" borderId="49" xfId="0" applyNumberFormat="1" applyFont="1" applyFill="1" applyBorder="1" applyAlignment="1">
      <alignment vertical="center" wrapText="1"/>
    </xf>
    <xf numFmtId="4" fontId="4" fillId="0" borderId="50" xfId="0" applyNumberFormat="1" applyFont="1" applyFill="1" applyBorder="1" applyAlignment="1">
      <alignment vertical="center" wrapText="1"/>
    </xf>
    <xf numFmtId="4" fontId="4" fillId="0" borderId="49" xfId="0" applyNumberFormat="1" applyFont="1" applyFill="1" applyBorder="1" applyAlignment="1">
      <alignment horizontal="right" vertical="center" wrapText="1"/>
    </xf>
    <xf numFmtId="4" fontId="4" fillId="0" borderId="50" xfId="48" applyNumberFormat="1" applyFont="1" applyFill="1" applyBorder="1" applyAlignment="1">
      <alignment vertical="center" wrapText="1"/>
      <protection/>
    </xf>
    <xf numFmtId="4" fontId="4" fillId="0" borderId="51" xfId="48" applyNumberFormat="1" applyFont="1" applyFill="1" applyBorder="1" applyAlignment="1">
      <alignment vertical="center" wrapText="1"/>
      <protection/>
    </xf>
    <xf numFmtId="4" fontId="7" fillId="0" borderId="0" xfId="0" applyNumberFormat="1" applyFont="1" applyBorder="1" applyAlignment="1">
      <alignment/>
    </xf>
    <xf numFmtId="4" fontId="8" fillId="19" borderId="52" xfId="0" applyNumberFormat="1" applyFont="1" applyFill="1" applyBorder="1" applyAlignment="1">
      <alignment/>
    </xf>
    <xf numFmtId="4" fontId="8" fillId="19" borderId="24" xfId="0" applyNumberFormat="1" applyFont="1" applyFill="1" applyBorder="1" applyAlignment="1">
      <alignment/>
    </xf>
    <xf numFmtId="4" fontId="8" fillId="19" borderId="53" xfId="0" applyNumberFormat="1" applyFont="1" applyFill="1" applyBorder="1" applyAlignment="1">
      <alignment/>
    </xf>
    <xf numFmtId="4" fontId="7" fillId="19" borderId="39" xfId="0" applyNumberFormat="1" applyFont="1" applyFill="1" applyBorder="1" applyAlignment="1">
      <alignment/>
    </xf>
    <xf numFmtId="4" fontId="7" fillId="19" borderId="36" xfId="0" applyNumberFormat="1" applyFont="1" applyFill="1" applyBorder="1" applyAlignment="1">
      <alignment/>
    </xf>
    <xf numFmtId="4" fontId="7" fillId="19" borderId="54" xfId="0" applyNumberFormat="1" applyFont="1" applyFill="1" applyBorder="1" applyAlignment="1">
      <alignment/>
    </xf>
    <xf numFmtId="4" fontId="8" fillId="19" borderId="25" xfId="0" applyNumberFormat="1" applyFont="1" applyFill="1" applyBorder="1" applyAlignment="1">
      <alignment/>
    </xf>
    <xf numFmtId="4" fontId="7" fillId="19" borderId="55" xfId="0" applyNumberFormat="1" applyFont="1" applyFill="1" applyBorder="1" applyAlignment="1">
      <alignment/>
    </xf>
    <xf numFmtId="4" fontId="8" fillId="19" borderId="56" xfId="0" applyNumberFormat="1" applyFont="1" applyFill="1" applyBorder="1" applyAlignment="1">
      <alignment/>
    </xf>
    <xf numFmtId="4" fontId="7" fillId="19" borderId="57" xfId="0" applyNumberFormat="1" applyFont="1" applyFill="1" applyBorder="1" applyAlignment="1">
      <alignment/>
    </xf>
    <xf numFmtId="4" fontId="13" fillId="19" borderId="57" xfId="0" applyNumberFormat="1" applyFont="1" applyFill="1" applyBorder="1" applyAlignment="1">
      <alignment/>
    </xf>
    <xf numFmtId="4" fontId="8" fillId="19" borderId="58" xfId="0" applyNumberFormat="1" applyFont="1" applyFill="1" applyBorder="1" applyAlignment="1">
      <alignment/>
    </xf>
    <xf numFmtId="0" fontId="0" fillId="19" borderId="59" xfId="0" applyFill="1" applyBorder="1" applyAlignment="1">
      <alignment/>
    </xf>
    <xf numFmtId="4" fontId="8" fillId="19" borderId="23" xfId="0" applyNumberFormat="1" applyFont="1" applyFill="1" applyBorder="1" applyAlignment="1">
      <alignment/>
    </xf>
    <xf numFmtId="0" fontId="3" fillId="19" borderId="60" xfId="0" applyFont="1" applyFill="1" applyBorder="1" applyAlignment="1">
      <alignment vertical="center" wrapText="1"/>
    </xf>
    <xf numFmtId="0" fontId="2" fillId="19" borderId="36" xfId="48" applyFont="1" applyFill="1" applyBorder="1" applyAlignment="1">
      <alignment horizontal="center" vertical="center" wrapText="1"/>
      <protection/>
    </xf>
    <xf numFmtId="3" fontId="6" fillId="34" borderId="61" xfId="48" applyNumberFormat="1" applyFont="1" applyFill="1" applyBorder="1" applyAlignment="1">
      <alignment horizontal="center" vertical="center" wrapText="1"/>
      <protection/>
    </xf>
    <xf numFmtId="0" fontId="2" fillId="34" borderId="62" xfId="48" applyFont="1" applyFill="1" applyBorder="1" applyAlignment="1">
      <alignment horizontal="center" vertical="center" wrapText="1"/>
      <protection/>
    </xf>
    <xf numFmtId="0" fontId="4" fillId="34" borderId="62" xfId="48" applyFont="1" applyFill="1" applyBorder="1" applyAlignment="1">
      <alignment horizontal="center" vertical="center" wrapText="1"/>
      <protection/>
    </xf>
    <xf numFmtId="4" fontId="4" fillId="34" borderId="62" xfId="48" applyNumberFormat="1" applyFont="1" applyFill="1" applyBorder="1" applyAlignment="1">
      <alignment vertical="center" wrapText="1"/>
      <protection/>
    </xf>
    <xf numFmtId="0" fontId="3" fillId="34" borderId="63" xfId="0" applyFont="1" applyFill="1" applyBorder="1" applyAlignment="1">
      <alignment horizontal="center" vertical="center" wrapText="1"/>
    </xf>
    <xf numFmtId="4" fontId="4" fillId="33" borderId="24" xfId="48" applyNumberFormat="1" applyFont="1" applyFill="1" applyBorder="1" applyAlignment="1">
      <alignment vertical="center" wrapText="1"/>
      <protection/>
    </xf>
    <xf numFmtId="4" fontId="4" fillId="33" borderId="25" xfId="48" applyNumberFormat="1" applyFont="1" applyFill="1" applyBorder="1" applyAlignment="1">
      <alignment vertical="center" wrapText="1"/>
      <protection/>
    </xf>
    <xf numFmtId="4" fontId="4" fillId="33" borderId="24" xfId="0" applyNumberFormat="1" applyFont="1" applyFill="1" applyBorder="1" applyAlignment="1" applyProtection="1">
      <alignment vertical="center"/>
      <protection locked="0"/>
    </xf>
    <xf numFmtId="4" fontId="4" fillId="0" borderId="24" xfId="0" applyNumberFormat="1" applyFont="1" applyFill="1" applyBorder="1" applyAlignment="1" applyProtection="1">
      <alignment vertical="center"/>
      <protection locked="0"/>
    </xf>
    <xf numFmtId="4" fontId="4" fillId="0" borderId="24" xfId="48" applyNumberFormat="1" applyFont="1" applyFill="1" applyBorder="1" applyAlignment="1">
      <alignment horizontal="right" vertical="center" wrapText="1"/>
      <protection/>
    </xf>
    <xf numFmtId="4" fontId="4" fillId="33" borderId="24" xfId="48" applyNumberFormat="1" applyFont="1" applyFill="1" applyBorder="1" applyAlignment="1">
      <alignment horizontal="right" vertical="center" wrapText="1"/>
      <protection/>
    </xf>
    <xf numFmtId="4" fontId="59" fillId="0" borderId="20" xfId="0" applyNumberFormat="1" applyFont="1" applyFill="1" applyBorder="1" applyAlignment="1">
      <alignment vertical="center" wrapText="1"/>
    </xf>
    <xf numFmtId="4" fontId="59" fillId="0" borderId="18" xfId="0" applyNumberFormat="1" applyFont="1" applyFill="1" applyBorder="1" applyAlignment="1">
      <alignment/>
    </xf>
    <xf numFmtId="4" fontId="59" fillId="0" borderId="19" xfId="0" applyNumberFormat="1" applyFont="1" applyFill="1" applyBorder="1" applyAlignment="1">
      <alignment vertical="center" wrapText="1"/>
    </xf>
    <xf numFmtId="0" fontId="60" fillId="0" borderId="33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" fontId="4" fillId="33" borderId="25" xfId="48" applyNumberFormat="1" applyFont="1" applyFill="1" applyBorder="1" applyAlignment="1">
      <alignment horizontal="right" vertical="center" wrapText="1"/>
      <protection/>
    </xf>
    <xf numFmtId="4" fontId="2" fillId="33" borderId="34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0" fillId="0" borderId="24" xfId="48" applyFont="1" applyFill="1" applyBorder="1" applyAlignment="1">
      <alignment horizontal="left" vertical="center" wrapText="1"/>
      <protection/>
    </xf>
    <xf numFmtId="0" fontId="0" fillId="0" borderId="25" xfId="48" applyFont="1" applyFill="1" applyBorder="1" applyAlignment="1">
      <alignment horizontal="left" vertical="center" wrapText="1"/>
      <protection/>
    </xf>
    <xf numFmtId="4" fontId="0" fillId="0" borderId="25" xfId="0" applyNumberFormat="1" applyFont="1" applyFill="1" applyBorder="1" applyAlignment="1">
      <alignment vertical="center" wrapText="1"/>
    </xf>
    <xf numFmtId="4" fontId="0" fillId="0" borderId="30" xfId="48" applyNumberFormat="1" applyFont="1" applyFill="1" applyBorder="1" applyAlignment="1">
      <alignment vertical="center" wrapText="1"/>
      <protection/>
    </xf>
    <xf numFmtId="4" fontId="0" fillId="0" borderId="21" xfId="0" applyNumberFormat="1" applyFont="1" applyFill="1" applyBorder="1" applyAlignment="1">
      <alignment vertical="center" wrapText="1"/>
    </xf>
    <xf numFmtId="4" fontId="0" fillId="0" borderId="22" xfId="0" applyNumberFormat="1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4" fontId="0" fillId="0" borderId="30" xfId="0" applyNumberFormat="1" applyFill="1" applyBorder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Fill="1" applyAlignment="1">
      <alignment horizontal="center" vertical="center"/>
    </xf>
    <xf numFmtId="4" fontId="4" fillId="19" borderId="64" xfId="0" applyNumberFormat="1" applyFont="1" applyFill="1" applyBorder="1" applyAlignment="1">
      <alignment horizontal="center" vertical="center" wrapText="1"/>
    </xf>
    <xf numFmtId="0" fontId="0" fillId="19" borderId="31" xfId="0" applyFont="1" applyFill="1" applyBorder="1" applyAlignment="1">
      <alignment horizontal="center" vertical="center" wrapText="1"/>
    </xf>
    <xf numFmtId="4" fontId="4" fillId="19" borderId="65" xfId="0" applyNumberFormat="1" applyFont="1" applyFill="1" applyBorder="1" applyAlignment="1">
      <alignment horizontal="center" vertical="center" wrapText="1"/>
    </xf>
    <xf numFmtId="4" fontId="4" fillId="19" borderId="66" xfId="0" applyNumberFormat="1" applyFont="1" applyFill="1" applyBorder="1" applyAlignment="1">
      <alignment horizontal="center" vertical="center" wrapText="1"/>
    </xf>
    <xf numFmtId="0" fontId="3" fillId="12" borderId="64" xfId="48" applyFont="1" applyFill="1" applyBorder="1" applyAlignment="1">
      <alignment horizontal="center" vertical="center" wrapText="1"/>
      <protection/>
    </xf>
    <xf numFmtId="0" fontId="3" fillId="12" borderId="31" xfId="48" applyFont="1" applyFill="1" applyBorder="1" applyAlignment="1">
      <alignment horizontal="center" vertical="center" wrapText="1"/>
      <protection/>
    </xf>
    <xf numFmtId="49" fontId="6" fillId="12" borderId="67" xfId="0" applyNumberFormat="1" applyFont="1" applyFill="1" applyBorder="1" applyAlignment="1">
      <alignment horizontal="center" vertical="center" wrapText="1"/>
    </xf>
    <xf numFmtId="49" fontId="6" fillId="12" borderId="68" xfId="0" applyNumberFormat="1" applyFont="1" applyFill="1" applyBorder="1" applyAlignment="1">
      <alignment horizontal="center" vertical="center" wrapText="1"/>
    </xf>
    <xf numFmtId="4" fontId="4" fillId="19" borderId="69" xfId="48" applyNumberFormat="1" applyFont="1" applyFill="1" applyBorder="1" applyAlignment="1">
      <alignment horizontal="center" vertical="center" wrapText="1"/>
      <protection/>
    </xf>
    <xf numFmtId="4" fontId="4" fillId="19" borderId="70" xfId="48" applyNumberFormat="1" applyFont="1" applyFill="1" applyBorder="1" applyAlignment="1">
      <alignment horizontal="center" vertical="center" wrapText="1"/>
      <protection/>
    </xf>
    <xf numFmtId="0" fontId="4" fillId="12" borderId="71" xfId="0" applyFont="1" applyFill="1" applyBorder="1" applyAlignment="1">
      <alignment horizontal="center" vertical="center" wrapText="1"/>
    </xf>
    <xf numFmtId="0" fontId="4" fillId="12" borderId="72" xfId="0" applyFont="1" applyFill="1" applyBorder="1" applyAlignment="1">
      <alignment horizontal="center" vertical="center" wrapText="1"/>
    </xf>
    <xf numFmtId="4" fontId="4" fillId="12" borderId="73" xfId="0" applyNumberFormat="1" applyFont="1" applyFill="1" applyBorder="1" applyAlignment="1">
      <alignment horizontal="center" vertical="center" wrapText="1"/>
    </xf>
    <xf numFmtId="4" fontId="4" fillId="12" borderId="74" xfId="0" applyNumberFormat="1" applyFont="1" applyFill="1" applyBorder="1" applyAlignment="1">
      <alignment horizontal="center" vertical="center" wrapText="1"/>
    </xf>
    <xf numFmtId="4" fontId="4" fillId="19" borderId="75" xfId="0" applyNumberFormat="1" applyFont="1" applyFill="1" applyBorder="1" applyAlignment="1">
      <alignment horizontal="center" vertical="center" wrapText="1"/>
    </xf>
    <xf numFmtId="4" fontId="4" fillId="19" borderId="64" xfId="0" applyNumberFormat="1" applyFont="1" applyFill="1" applyBorder="1" applyAlignment="1">
      <alignment horizontal="center" vertical="center" wrapText="1"/>
    </xf>
    <xf numFmtId="0" fontId="4" fillId="12" borderId="64" xfId="48" applyFont="1" applyFill="1" applyBorder="1" applyAlignment="1">
      <alignment horizontal="left" vertical="center" wrapText="1"/>
      <protection/>
    </xf>
    <xf numFmtId="0" fontId="4" fillId="12" borderId="31" xfId="48" applyFont="1" applyFill="1" applyBorder="1" applyAlignment="1">
      <alignment horizontal="left" vertical="center" wrapText="1"/>
      <protection/>
    </xf>
    <xf numFmtId="4" fontId="4" fillId="12" borderId="65" xfId="0" applyNumberFormat="1" applyFont="1" applyFill="1" applyBorder="1" applyAlignment="1">
      <alignment horizontal="center" vertical="center" wrapText="1"/>
    </xf>
    <xf numFmtId="4" fontId="4" fillId="12" borderId="66" xfId="0" applyNumberFormat="1" applyFont="1" applyFill="1" applyBorder="1" applyAlignment="1">
      <alignment horizontal="center" vertic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3" xfId="47"/>
    <cellStyle name="normální_List1" xfId="48"/>
    <cellStyle name="normální_t 01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101"/>
  <sheetViews>
    <sheetView tabSelected="1" zoomScale="90" zoomScaleNormal="90" workbookViewId="0" topLeftCell="A58">
      <selection activeCell="F83" sqref="F83:K83"/>
    </sheetView>
  </sheetViews>
  <sheetFormatPr defaultColWidth="9.140625" defaultRowHeight="12.75"/>
  <cols>
    <col min="1" max="1" width="12.140625" style="6" bestFit="1" customWidth="1"/>
    <col min="2" max="2" width="15.8515625" style="8" customWidth="1"/>
    <col min="3" max="3" width="15.421875" style="8" customWidth="1"/>
    <col min="4" max="4" width="61.8515625" style="4" customWidth="1"/>
    <col min="5" max="5" width="15.7109375" style="3" bestFit="1" customWidth="1"/>
    <col min="6" max="6" width="14.7109375" style="40" customWidth="1"/>
    <col min="7" max="7" width="14.7109375" style="134" customWidth="1"/>
    <col min="8" max="8" width="15.421875" style="3" bestFit="1" customWidth="1"/>
    <col min="9" max="9" width="12.140625" style="3" customWidth="1"/>
    <col min="10" max="11" width="12.7109375" style="3" bestFit="1" customWidth="1"/>
    <col min="12" max="12" width="43.140625" style="8" customWidth="1"/>
    <col min="13" max="13" width="0.13671875" style="0" hidden="1" customWidth="1"/>
    <col min="14" max="14" width="11.421875" style="0" hidden="1" customWidth="1"/>
    <col min="15" max="15" width="4.00390625" style="0" customWidth="1"/>
  </cols>
  <sheetData>
    <row r="1" spans="1:12" ht="34.5" thickBot="1">
      <c r="A1" s="189" t="s">
        <v>212</v>
      </c>
      <c r="B1" s="7"/>
      <c r="D1" s="124"/>
      <c r="L1" s="51" t="s">
        <v>73</v>
      </c>
    </row>
    <row r="2" spans="1:12" ht="39.75" customHeight="1" thickTop="1">
      <c r="A2" s="197" t="s">
        <v>194</v>
      </c>
      <c r="B2" s="195" t="s">
        <v>21</v>
      </c>
      <c r="C2" s="195" t="s">
        <v>22</v>
      </c>
      <c r="D2" s="207" t="s">
        <v>13</v>
      </c>
      <c r="E2" s="199" t="s">
        <v>68</v>
      </c>
      <c r="F2" s="191" t="s">
        <v>101</v>
      </c>
      <c r="G2" s="205" t="s">
        <v>102</v>
      </c>
      <c r="H2" s="206"/>
      <c r="I2" s="193" t="s">
        <v>23</v>
      </c>
      <c r="J2" s="203" t="s">
        <v>103</v>
      </c>
      <c r="K2" s="209" t="s">
        <v>104</v>
      </c>
      <c r="L2" s="201" t="s">
        <v>12</v>
      </c>
    </row>
    <row r="3" spans="1:14" s="1" customFormat="1" ht="45.75" customHeight="1" thickBot="1">
      <c r="A3" s="198"/>
      <c r="B3" s="196"/>
      <c r="C3" s="196"/>
      <c r="D3" s="208"/>
      <c r="E3" s="200"/>
      <c r="F3" s="192"/>
      <c r="G3" s="133" t="s">
        <v>202</v>
      </c>
      <c r="H3" s="79" t="s">
        <v>11</v>
      </c>
      <c r="I3" s="194"/>
      <c r="J3" s="204"/>
      <c r="K3" s="210"/>
      <c r="L3" s="202"/>
      <c r="N3" s="26" t="s">
        <v>8</v>
      </c>
    </row>
    <row r="4" spans="1:14" s="2" customFormat="1" ht="15.75" customHeight="1" thickBot="1" thickTop="1">
      <c r="A4" s="37" t="s">
        <v>197</v>
      </c>
      <c r="B4" s="47" t="s">
        <v>20</v>
      </c>
      <c r="C4" s="12" t="s">
        <v>20</v>
      </c>
      <c r="D4" s="187" t="s">
        <v>198</v>
      </c>
      <c r="E4" s="23">
        <v>2000</v>
      </c>
      <c r="F4" s="96"/>
      <c r="G4" s="136">
        <v>2000</v>
      </c>
      <c r="H4" s="188"/>
      <c r="I4" s="19"/>
      <c r="J4" s="20"/>
      <c r="K4" s="19"/>
      <c r="L4" s="109"/>
      <c r="N4" s="28"/>
    </row>
    <row r="5" spans="1:14" s="2" customFormat="1" ht="13.5" thickBot="1">
      <c r="A5" s="113"/>
      <c r="B5" s="156"/>
      <c r="C5" s="156"/>
      <c r="D5" s="114" t="s">
        <v>201</v>
      </c>
      <c r="E5" s="115">
        <v>2000</v>
      </c>
      <c r="F5" s="115">
        <v>0</v>
      </c>
      <c r="G5" s="115">
        <v>2000</v>
      </c>
      <c r="H5" s="115"/>
      <c r="I5" s="115"/>
      <c r="J5" s="115"/>
      <c r="K5" s="115"/>
      <c r="L5" s="155"/>
      <c r="N5" s="28"/>
    </row>
    <row r="6" spans="1:14" s="2" customFormat="1" ht="15.75" customHeight="1">
      <c r="A6" s="24" t="s">
        <v>114</v>
      </c>
      <c r="B6" s="77" t="s">
        <v>20</v>
      </c>
      <c r="C6" s="83" t="s">
        <v>20</v>
      </c>
      <c r="D6" s="87" t="s">
        <v>69</v>
      </c>
      <c r="E6" s="21">
        <v>9638.628</v>
      </c>
      <c r="F6" s="94">
        <v>5203.298</v>
      </c>
      <c r="G6" s="135">
        <v>4435.33</v>
      </c>
      <c r="H6" s="78"/>
      <c r="I6" s="122"/>
      <c r="J6" s="15"/>
      <c r="K6" s="14"/>
      <c r="L6" s="99"/>
      <c r="N6" s="28"/>
    </row>
    <row r="7" spans="1:14" s="2" customFormat="1" ht="15.75" customHeight="1">
      <c r="A7" s="25" t="s">
        <v>115</v>
      </c>
      <c r="B7" s="36" t="s">
        <v>20</v>
      </c>
      <c r="C7" s="10" t="s">
        <v>20</v>
      </c>
      <c r="D7" s="86" t="s">
        <v>36</v>
      </c>
      <c r="E7" s="22">
        <v>22911</v>
      </c>
      <c r="F7" s="91">
        <v>15492.376</v>
      </c>
      <c r="G7" s="136">
        <v>7418.62</v>
      </c>
      <c r="H7" s="38"/>
      <c r="I7" s="17"/>
      <c r="J7" s="18"/>
      <c r="K7" s="17"/>
      <c r="L7" s="100"/>
      <c r="N7" s="28"/>
    </row>
    <row r="8" spans="1:14" s="2" customFormat="1" ht="12.75">
      <c r="A8" s="25" t="s">
        <v>116</v>
      </c>
      <c r="B8" s="36" t="s">
        <v>20</v>
      </c>
      <c r="C8" s="10" t="s">
        <v>20</v>
      </c>
      <c r="D8" s="86" t="s">
        <v>50</v>
      </c>
      <c r="E8" s="22">
        <v>2138</v>
      </c>
      <c r="F8" s="91">
        <v>1788</v>
      </c>
      <c r="G8" s="136">
        <v>350</v>
      </c>
      <c r="H8" s="169"/>
      <c r="I8" s="170"/>
      <c r="J8" s="168"/>
      <c r="K8" s="170"/>
      <c r="L8" s="171"/>
      <c r="N8" s="28"/>
    </row>
    <row r="9" spans="1:14" s="2" customFormat="1" ht="15.75" customHeight="1">
      <c r="A9" s="62" t="s">
        <v>117</v>
      </c>
      <c r="B9" s="68" t="s">
        <v>20</v>
      </c>
      <c r="C9" s="45" t="s">
        <v>20</v>
      </c>
      <c r="D9" s="86" t="s">
        <v>70</v>
      </c>
      <c r="E9" s="162">
        <v>500</v>
      </c>
      <c r="F9" s="92">
        <v>404.406</v>
      </c>
      <c r="G9" s="136">
        <v>95.594</v>
      </c>
      <c r="H9" s="59"/>
      <c r="I9" s="64"/>
      <c r="J9" s="63"/>
      <c r="K9" s="64"/>
      <c r="L9" s="101"/>
      <c r="N9" s="28"/>
    </row>
    <row r="10" spans="1:14" s="2" customFormat="1" ht="15.75" customHeight="1">
      <c r="A10" s="62" t="s">
        <v>118</v>
      </c>
      <c r="B10" s="68" t="s">
        <v>20</v>
      </c>
      <c r="C10" s="45" t="s">
        <v>20</v>
      </c>
      <c r="D10" s="86" t="s">
        <v>75</v>
      </c>
      <c r="E10" s="162">
        <v>1300</v>
      </c>
      <c r="F10" s="92">
        <v>0</v>
      </c>
      <c r="G10" s="136">
        <v>0</v>
      </c>
      <c r="H10" s="59"/>
      <c r="I10" s="64"/>
      <c r="J10" s="63">
        <v>1300</v>
      </c>
      <c r="K10" s="64"/>
      <c r="L10" s="101"/>
      <c r="N10" s="28"/>
    </row>
    <row r="11" spans="1:14" s="2" customFormat="1" ht="15.75" customHeight="1" thickBot="1">
      <c r="A11" s="55" t="s">
        <v>119</v>
      </c>
      <c r="B11" s="80" t="s">
        <v>20</v>
      </c>
      <c r="C11" s="56" t="s">
        <v>20</v>
      </c>
      <c r="D11" s="53" t="s">
        <v>76</v>
      </c>
      <c r="E11" s="163">
        <v>1200</v>
      </c>
      <c r="F11" s="93">
        <v>0</v>
      </c>
      <c r="G11" s="136">
        <v>0</v>
      </c>
      <c r="H11" s="81"/>
      <c r="I11" s="60"/>
      <c r="J11" s="57">
        <v>1200</v>
      </c>
      <c r="K11" s="60"/>
      <c r="L11" s="102"/>
      <c r="N11" s="28"/>
    </row>
    <row r="12" spans="1:14" s="2" customFormat="1" ht="13.5" thickBot="1">
      <c r="A12" s="113"/>
      <c r="B12" s="156"/>
      <c r="C12" s="156"/>
      <c r="D12" s="114" t="s">
        <v>174</v>
      </c>
      <c r="E12" s="115">
        <v>37687.628</v>
      </c>
      <c r="F12" s="115">
        <v>22888.079999999998</v>
      </c>
      <c r="G12" s="115">
        <v>12299.544</v>
      </c>
      <c r="H12" s="115">
        <v>0</v>
      </c>
      <c r="I12" s="115">
        <v>0</v>
      </c>
      <c r="J12" s="115">
        <v>2500</v>
      </c>
      <c r="K12" s="115">
        <v>0</v>
      </c>
      <c r="L12" s="155"/>
      <c r="N12" s="28" t="e">
        <f>#REF!+#REF!+#REF!+#REF!+J12+K12+#REF!+#REF!</f>
        <v>#REF!</v>
      </c>
    </row>
    <row r="13" spans="1:14" s="2" customFormat="1" ht="12.75">
      <c r="A13" s="24" t="s">
        <v>120</v>
      </c>
      <c r="B13" s="82" t="s">
        <v>20</v>
      </c>
      <c r="C13" s="35" t="s">
        <v>20</v>
      </c>
      <c r="D13" s="123" t="s">
        <v>38</v>
      </c>
      <c r="E13" s="21">
        <v>9459.61</v>
      </c>
      <c r="F13" s="94">
        <v>5424.514999999999</v>
      </c>
      <c r="G13" s="135">
        <v>4035.09</v>
      </c>
      <c r="H13" s="13"/>
      <c r="I13" s="14"/>
      <c r="J13" s="15"/>
      <c r="K13" s="14"/>
      <c r="L13" s="99"/>
      <c r="N13" s="28"/>
    </row>
    <row r="14" spans="1:14" s="2" customFormat="1" ht="12.75">
      <c r="A14" s="25" t="s">
        <v>122</v>
      </c>
      <c r="B14" s="36" t="s">
        <v>20</v>
      </c>
      <c r="C14" s="10" t="s">
        <v>20</v>
      </c>
      <c r="D14" s="86" t="s">
        <v>39</v>
      </c>
      <c r="E14" s="22">
        <v>2638.97</v>
      </c>
      <c r="F14" s="91">
        <v>2465.7528</v>
      </c>
      <c r="G14" s="135">
        <v>173.22</v>
      </c>
      <c r="H14" s="16"/>
      <c r="I14" s="17"/>
      <c r="J14" s="18"/>
      <c r="K14" s="17"/>
      <c r="L14" s="100"/>
      <c r="N14" s="28"/>
    </row>
    <row r="15" spans="1:14" s="2" customFormat="1" ht="12.75">
      <c r="A15" s="62" t="s">
        <v>121</v>
      </c>
      <c r="B15" s="68" t="s">
        <v>20</v>
      </c>
      <c r="C15" s="45" t="s">
        <v>20</v>
      </c>
      <c r="D15" s="86" t="s">
        <v>37</v>
      </c>
      <c r="E15" s="162">
        <v>1000</v>
      </c>
      <c r="F15" s="92">
        <v>0</v>
      </c>
      <c r="G15" s="135">
        <v>0</v>
      </c>
      <c r="H15" s="61"/>
      <c r="I15" s="64"/>
      <c r="J15" s="63">
        <v>1000</v>
      </c>
      <c r="K15" s="64"/>
      <c r="L15" s="103"/>
      <c r="N15" s="28"/>
    </row>
    <row r="16" spans="1:14" s="2" customFormat="1" ht="12.75">
      <c r="A16" s="62" t="s">
        <v>126</v>
      </c>
      <c r="B16" s="68" t="s">
        <v>20</v>
      </c>
      <c r="C16" s="45" t="s">
        <v>20</v>
      </c>
      <c r="D16" s="86" t="s">
        <v>77</v>
      </c>
      <c r="E16" s="162">
        <v>500</v>
      </c>
      <c r="F16" s="92">
        <v>0</v>
      </c>
      <c r="G16" s="135">
        <v>0</v>
      </c>
      <c r="H16" s="61"/>
      <c r="I16" s="64"/>
      <c r="J16" s="63">
        <v>500</v>
      </c>
      <c r="K16" s="64"/>
      <c r="L16" s="101"/>
      <c r="N16" s="28"/>
    </row>
    <row r="17" spans="1:14" s="2" customFormat="1" ht="12.75">
      <c r="A17" s="62" t="s">
        <v>123</v>
      </c>
      <c r="B17" s="68" t="s">
        <v>20</v>
      </c>
      <c r="C17" s="45" t="s">
        <v>20</v>
      </c>
      <c r="D17" s="86" t="s">
        <v>78</v>
      </c>
      <c r="E17" s="162">
        <v>4000</v>
      </c>
      <c r="F17" s="92">
        <v>0</v>
      </c>
      <c r="G17" s="135">
        <v>0</v>
      </c>
      <c r="H17" s="61"/>
      <c r="I17" s="64"/>
      <c r="J17" s="63">
        <v>4000</v>
      </c>
      <c r="K17" s="64"/>
      <c r="L17" s="101"/>
      <c r="N17" s="28"/>
    </row>
    <row r="18" spans="1:14" s="2" customFormat="1" ht="12.75">
      <c r="A18" s="62" t="s">
        <v>127</v>
      </c>
      <c r="B18" s="68" t="s">
        <v>20</v>
      </c>
      <c r="C18" s="45" t="s">
        <v>20</v>
      </c>
      <c r="D18" s="88" t="s">
        <v>71</v>
      </c>
      <c r="E18" s="162">
        <v>1000</v>
      </c>
      <c r="F18" s="95">
        <v>0</v>
      </c>
      <c r="G18" s="135">
        <v>0</v>
      </c>
      <c r="H18" s="72"/>
      <c r="I18" s="98"/>
      <c r="J18" s="97">
        <v>1000</v>
      </c>
      <c r="K18" s="110"/>
      <c r="L18" s="101"/>
      <c r="N18" s="28"/>
    </row>
    <row r="19" spans="1:14" s="2" customFormat="1" ht="12.75">
      <c r="A19" s="62" t="s">
        <v>124</v>
      </c>
      <c r="B19" s="68" t="s">
        <v>20</v>
      </c>
      <c r="C19" s="45" t="s">
        <v>20</v>
      </c>
      <c r="D19" s="86" t="s">
        <v>79</v>
      </c>
      <c r="E19" s="162">
        <v>700</v>
      </c>
      <c r="F19" s="92">
        <v>0</v>
      </c>
      <c r="G19" s="135">
        <v>0</v>
      </c>
      <c r="H19" s="61"/>
      <c r="I19" s="64"/>
      <c r="J19" s="63">
        <v>700</v>
      </c>
      <c r="K19" s="64"/>
      <c r="L19" s="101"/>
      <c r="N19" s="28"/>
    </row>
    <row r="20" spans="1:14" s="2" customFormat="1" ht="13.5" thickBot="1">
      <c r="A20" s="55" t="s">
        <v>125</v>
      </c>
      <c r="B20" s="80" t="s">
        <v>20</v>
      </c>
      <c r="C20" s="56" t="s">
        <v>20</v>
      </c>
      <c r="D20" s="53" t="s">
        <v>99</v>
      </c>
      <c r="E20" s="163">
        <v>2900</v>
      </c>
      <c r="F20" s="93">
        <v>0</v>
      </c>
      <c r="G20" s="135">
        <v>2900</v>
      </c>
      <c r="H20" s="58"/>
      <c r="I20" s="60"/>
      <c r="J20" s="57"/>
      <c r="K20" s="60"/>
      <c r="L20" s="102"/>
      <c r="N20" s="28"/>
    </row>
    <row r="21" spans="1:14" s="2" customFormat="1" ht="13.5" thickBot="1">
      <c r="A21" s="113"/>
      <c r="B21" s="156"/>
      <c r="C21" s="156"/>
      <c r="D21" s="114" t="s">
        <v>175</v>
      </c>
      <c r="E21" s="115">
        <v>22198.58</v>
      </c>
      <c r="F21" s="115">
        <v>7890.2678</v>
      </c>
      <c r="G21" s="115">
        <v>7108.31</v>
      </c>
      <c r="H21" s="115">
        <v>0</v>
      </c>
      <c r="I21" s="115">
        <v>0</v>
      </c>
      <c r="J21" s="115">
        <v>7200</v>
      </c>
      <c r="K21" s="115">
        <v>0</v>
      </c>
      <c r="L21" s="155"/>
      <c r="N21" s="28" t="e">
        <f>#REF!+#REF!+#REF!+#REF!+J21+K21+#REF!+#REF!</f>
        <v>#REF!</v>
      </c>
    </row>
    <row r="22" spans="1:14" s="2" customFormat="1" ht="12.75">
      <c r="A22" s="24" t="s">
        <v>128</v>
      </c>
      <c r="B22" s="82" t="s">
        <v>20</v>
      </c>
      <c r="C22" s="35" t="s">
        <v>20</v>
      </c>
      <c r="D22" s="54" t="s">
        <v>28</v>
      </c>
      <c r="E22" s="21">
        <v>15000.002</v>
      </c>
      <c r="F22" s="94">
        <v>3013.7019999999993</v>
      </c>
      <c r="G22" s="135">
        <v>6886.3</v>
      </c>
      <c r="H22" s="13"/>
      <c r="I22" s="14"/>
      <c r="J22" s="15">
        <v>5100</v>
      </c>
      <c r="K22" s="14"/>
      <c r="L22" s="99"/>
      <c r="N22" s="28" t="e">
        <f>#REF!+#REF!+#REF!+#REF!+J22+K22+#REF!+#REF!</f>
        <v>#REF!</v>
      </c>
    </row>
    <row r="23" spans="1:14" s="2" customFormat="1" ht="12.75">
      <c r="A23" s="25" t="s">
        <v>129</v>
      </c>
      <c r="B23" s="36" t="s">
        <v>20</v>
      </c>
      <c r="C23" s="10" t="s">
        <v>20</v>
      </c>
      <c r="D23" s="69" t="s">
        <v>29</v>
      </c>
      <c r="E23" s="22">
        <v>140000</v>
      </c>
      <c r="F23" s="91">
        <v>70613.73673</v>
      </c>
      <c r="G23" s="135">
        <v>39386.261</v>
      </c>
      <c r="H23" s="16"/>
      <c r="I23" s="17"/>
      <c r="J23" s="18">
        <v>30000</v>
      </c>
      <c r="K23" s="17"/>
      <c r="L23" s="100"/>
      <c r="N23" s="28" t="e">
        <f>#REF!+#REF!+#REF!+#REF!+J23+K23+#REF!+#REF!</f>
        <v>#REF!</v>
      </c>
    </row>
    <row r="24" spans="1:14" s="2" customFormat="1" ht="12.75">
      <c r="A24" s="25" t="s">
        <v>130</v>
      </c>
      <c r="B24" s="36" t="s">
        <v>30</v>
      </c>
      <c r="C24" s="10" t="s">
        <v>52</v>
      </c>
      <c r="D24" s="46" t="s">
        <v>31</v>
      </c>
      <c r="E24" s="22">
        <v>44059.6479</v>
      </c>
      <c r="F24" s="91">
        <v>44026.41633</v>
      </c>
      <c r="G24" s="135">
        <v>33.23</v>
      </c>
      <c r="H24" s="16"/>
      <c r="I24" s="17"/>
      <c r="J24" s="18"/>
      <c r="K24" s="17"/>
      <c r="L24" s="100"/>
      <c r="N24" s="28" t="e">
        <f>#REF!+#REF!+#REF!+#REF!+J24+K24+#REF!+#REF!</f>
        <v>#REF!</v>
      </c>
    </row>
    <row r="25" spans="1:14" s="2" customFormat="1" ht="12.75">
      <c r="A25" s="25" t="s">
        <v>131</v>
      </c>
      <c r="B25" s="36" t="s">
        <v>30</v>
      </c>
      <c r="C25" s="10" t="s">
        <v>52</v>
      </c>
      <c r="D25" s="46" t="s">
        <v>32</v>
      </c>
      <c r="E25" s="22">
        <v>256451.6325</v>
      </c>
      <c r="F25" s="91">
        <v>254611.86002999998</v>
      </c>
      <c r="G25" s="135">
        <v>1839.774</v>
      </c>
      <c r="H25" s="16"/>
      <c r="I25" s="17"/>
      <c r="J25" s="18"/>
      <c r="K25" s="17"/>
      <c r="L25" s="100"/>
      <c r="N25" s="28" t="e">
        <f>#REF!+#REF!+#REF!+#REF!+J25+K25+#REF!+#REF!</f>
        <v>#REF!</v>
      </c>
    </row>
    <row r="26" spans="1:14" s="2" customFormat="1" ht="13.5" thickBot="1">
      <c r="A26" s="55" t="s">
        <v>132</v>
      </c>
      <c r="B26" s="80" t="s">
        <v>30</v>
      </c>
      <c r="C26" s="56" t="s">
        <v>52</v>
      </c>
      <c r="D26" s="53" t="s">
        <v>7</v>
      </c>
      <c r="E26" s="163">
        <v>292982</v>
      </c>
      <c r="F26" s="93"/>
      <c r="G26" s="135">
        <v>7454.4310000000005</v>
      </c>
      <c r="H26" s="58">
        <v>12195.57</v>
      </c>
      <c r="I26" s="60">
        <v>266640.4</v>
      </c>
      <c r="J26" s="57">
        <v>6691.6</v>
      </c>
      <c r="K26" s="60"/>
      <c r="L26" s="102" t="s">
        <v>213</v>
      </c>
      <c r="N26" s="28" t="e">
        <f>#REF!+#REF!+#REF!+#REF!+J26+K26+#REF!+#REF!</f>
        <v>#REF!</v>
      </c>
    </row>
    <row r="27" spans="1:14" s="2" customFormat="1" ht="13.5" thickBot="1">
      <c r="A27" s="113"/>
      <c r="B27" s="156"/>
      <c r="C27" s="156"/>
      <c r="D27" s="114" t="s">
        <v>27</v>
      </c>
      <c r="E27" s="115">
        <v>748493.2824</v>
      </c>
      <c r="F27" s="115">
        <v>372265.71508999995</v>
      </c>
      <c r="G27" s="115">
        <v>55599.996</v>
      </c>
      <c r="H27" s="115">
        <v>12195.57</v>
      </c>
      <c r="I27" s="115">
        <v>266640.4</v>
      </c>
      <c r="J27" s="115">
        <v>41791.6</v>
      </c>
      <c r="K27" s="115">
        <v>0</v>
      </c>
      <c r="L27" s="155"/>
      <c r="N27" s="28" t="e">
        <f>#REF!+#REF!+#REF!+#REF!+J27+K27+#REF!+#REF!</f>
        <v>#REF!</v>
      </c>
    </row>
    <row r="28" spans="1:14" s="27" customFormat="1" ht="46.5" customHeight="1">
      <c r="A28" s="24" t="s">
        <v>133</v>
      </c>
      <c r="B28" s="82" t="s">
        <v>173</v>
      </c>
      <c r="C28" s="35" t="s">
        <v>173</v>
      </c>
      <c r="D28" s="54" t="s">
        <v>3</v>
      </c>
      <c r="E28" s="21">
        <v>5042.016806722689</v>
      </c>
      <c r="F28" s="94">
        <v>756.61</v>
      </c>
      <c r="G28" s="135">
        <v>4285.41</v>
      </c>
      <c r="H28" s="13"/>
      <c r="I28" s="14"/>
      <c r="J28" s="15"/>
      <c r="K28" s="14"/>
      <c r="L28" s="99"/>
      <c r="N28" s="29" t="e">
        <f>#REF!+#REF!+#REF!+#REF!+J28+K28+#REF!+#REF!</f>
        <v>#REF!</v>
      </c>
    </row>
    <row r="29" spans="1:14" s="65" customFormat="1" ht="22.5">
      <c r="A29" s="62" t="s">
        <v>134</v>
      </c>
      <c r="B29" s="68" t="s">
        <v>9</v>
      </c>
      <c r="C29" s="45" t="s">
        <v>34</v>
      </c>
      <c r="D29" s="46" t="s">
        <v>35</v>
      </c>
      <c r="E29" s="162">
        <v>42228.15</v>
      </c>
      <c r="F29" s="92">
        <v>25327.266</v>
      </c>
      <c r="G29" s="135">
        <v>0</v>
      </c>
      <c r="H29" s="61"/>
      <c r="I29" s="64"/>
      <c r="J29" s="63">
        <v>16900.88</v>
      </c>
      <c r="K29" s="64"/>
      <c r="L29" s="104"/>
      <c r="N29" s="66"/>
    </row>
    <row r="30" spans="1:14" s="65" customFormat="1" ht="22.5">
      <c r="A30" s="62" t="s">
        <v>135</v>
      </c>
      <c r="B30" s="68" t="s">
        <v>20</v>
      </c>
      <c r="C30" s="45" t="s">
        <v>178</v>
      </c>
      <c r="D30" s="46" t="s">
        <v>5</v>
      </c>
      <c r="E30" s="162">
        <v>40000</v>
      </c>
      <c r="F30" s="92">
        <v>0</v>
      </c>
      <c r="G30" s="135">
        <v>1500</v>
      </c>
      <c r="H30" s="61"/>
      <c r="I30" s="64"/>
      <c r="J30" s="63">
        <v>38500</v>
      </c>
      <c r="K30" s="64"/>
      <c r="L30" s="104"/>
      <c r="N30" s="66"/>
    </row>
    <row r="31" spans="1:14" s="41" customFormat="1" ht="12.75">
      <c r="A31" s="62" t="s">
        <v>136</v>
      </c>
      <c r="B31" s="76" t="s">
        <v>20</v>
      </c>
      <c r="C31" s="85" t="s">
        <v>33</v>
      </c>
      <c r="D31" s="69" t="s">
        <v>43</v>
      </c>
      <c r="E31" s="164">
        <v>603.79</v>
      </c>
      <c r="F31" s="92">
        <v>0</v>
      </c>
      <c r="G31" s="135">
        <v>603.79</v>
      </c>
      <c r="H31" s="61"/>
      <c r="I31" s="67"/>
      <c r="J31" s="73"/>
      <c r="K31" s="112"/>
      <c r="L31" s="104"/>
      <c r="N31" s="42"/>
    </row>
    <row r="32" spans="1:14" s="41" customFormat="1" ht="25.5">
      <c r="A32" s="62" t="s">
        <v>137</v>
      </c>
      <c r="B32" s="76" t="s">
        <v>42</v>
      </c>
      <c r="C32" s="85" t="s">
        <v>42</v>
      </c>
      <c r="D32" s="46" t="s">
        <v>44</v>
      </c>
      <c r="E32" s="164">
        <v>5000</v>
      </c>
      <c r="F32" s="92">
        <v>0</v>
      </c>
      <c r="G32" s="135">
        <v>0</v>
      </c>
      <c r="H32" s="61"/>
      <c r="I32" s="67"/>
      <c r="J32" s="73">
        <v>5000</v>
      </c>
      <c r="K32" s="112"/>
      <c r="L32" s="104"/>
      <c r="N32" s="42"/>
    </row>
    <row r="33" spans="1:14" s="34" customFormat="1" ht="22.5">
      <c r="A33" s="25" t="s">
        <v>138</v>
      </c>
      <c r="B33" s="75" t="s">
        <v>51</v>
      </c>
      <c r="C33" s="84" t="s">
        <v>51</v>
      </c>
      <c r="D33" s="46" t="s">
        <v>45</v>
      </c>
      <c r="E33" s="165">
        <v>2500</v>
      </c>
      <c r="F33" s="91">
        <v>0</v>
      </c>
      <c r="G33" s="135">
        <v>2500</v>
      </c>
      <c r="H33" s="16"/>
      <c r="I33" s="39"/>
      <c r="J33" s="74"/>
      <c r="K33" s="111"/>
      <c r="L33" s="105"/>
      <c r="N33" s="33"/>
    </row>
    <row r="34" spans="1:14" s="41" customFormat="1" ht="22.5">
      <c r="A34" s="25" t="s">
        <v>139</v>
      </c>
      <c r="B34" s="75" t="s">
        <v>2</v>
      </c>
      <c r="C34" s="84" t="s">
        <v>2</v>
      </c>
      <c r="D34" s="69" t="s">
        <v>48</v>
      </c>
      <c r="E34" s="165">
        <v>2420</v>
      </c>
      <c r="F34" s="91">
        <v>0</v>
      </c>
      <c r="G34" s="135">
        <v>2420</v>
      </c>
      <c r="H34" s="16"/>
      <c r="I34" s="39"/>
      <c r="J34" s="74"/>
      <c r="K34" s="111"/>
      <c r="L34" s="105"/>
      <c r="N34" s="42"/>
    </row>
    <row r="35" spans="1:14" s="34" customFormat="1" ht="22.5">
      <c r="A35" s="25" t="s">
        <v>140</v>
      </c>
      <c r="B35" s="75" t="s">
        <v>41</v>
      </c>
      <c r="C35" s="84" t="s">
        <v>41</v>
      </c>
      <c r="D35" s="69" t="s">
        <v>54</v>
      </c>
      <c r="E35" s="165">
        <v>1700</v>
      </c>
      <c r="F35" s="91">
        <v>0</v>
      </c>
      <c r="G35" s="135">
        <v>1700</v>
      </c>
      <c r="H35" s="16"/>
      <c r="I35" s="39"/>
      <c r="J35" s="74"/>
      <c r="K35" s="111"/>
      <c r="L35" s="105"/>
      <c r="N35" s="33"/>
    </row>
    <row r="36" spans="1:14" s="41" customFormat="1" ht="41.25" customHeight="1" thickBot="1">
      <c r="A36" s="62" t="s">
        <v>141</v>
      </c>
      <c r="B36" s="76" t="s">
        <v>20</v>
      </c>
      <c r="C36" s="85" t="s">
        <v>53</v>
      </c>
      <c r="D36" s="46" t="s">
        <v>55</v>
      </c>
      <c r="E36" s="164">
        <v>20000</v>
      </c>
      <c r="F36" s="92">
        <v>0</v>
      </c>
      <c r="G36" s="135">
        <v>1000</v>
      </c>
      <c r="H36" s="61"/>
      <c r="I36" s="67"/>
      <c r="J36" s="73">
        <v>19000</v>
      </c>
      <c r="K36" s="112"/>
      <c r="L36" s="106"/>
      <c r="N36" s="42"/>
    </row>
    <row r="37" spans="1:14" s="2" customFormat="1" ht="13.5" thickBot="1">
      <c r="A37" s="116"/>
      <c r="B37" s="156"/>
      <c r="C37" s="156"/>
      <c r="D37" s="114" t="s">
        <v>15</v>
      </c>
      <c r="E37" s="115">
        <v>119493.9568067227</v>
      </c>
      <c r="F37" s="115">
        <v>26083.876</v>
      </c>
      <c r="G37" s="115">
        <v>14009.2</v>
      </c>
      <c r="H37" s="115">
        <v>0</v>
      </c>
      <c r="I37" s="115">
        <v>0</v>
      </c>
      <c r="J37" s="115">
        <v>79400.88</v>
      </c>
      <c r="K37" s="115">
        <v>0</v>
      </c>
      <c r="L37" s="155"/>
      <c r="N37" s="28" t="e">
        <f>#REF!+#REF!+#REF!+#REF!+J37+K37+#REF!+#REF!</f>
        <v>#REF!</v>
      </c>
    </row>
    <row r="38" spans="1:14" s="2" customFormat="1" ht="22.5">
      <c r="A38" s="24" t="s">
        <v>142</v>
      </c>
      <c r="B38" s="82" t="s">
        <v>14</v>
      </c>
      <c r="C38" s="35" t="s">
        <v>14</v>
      </c>
      <c r="D38" s="54" t="s">
        <v>58</v>
      </c>
      <c r="E38" s="21">
        <v>398.716</v>
      </c>
      <c r="F38" s="94">
        <v>328.667</v>
      </c>
      <c r="G38" s="137">
        <v>70.049</v>
      </c>
      <c r="H38" s="13"/>
      <c r="I38" s="14"/>
      <c r="J38" s="15"/>
      <c r="K38" s="14"/>
      <c r="L38" s="99"/>
      <c r="N38" s="28"/>
    </row>
    <row r="39" spans="1:14" s="2" customFormat="1" ht="12.75">
      <c r="A39" s="62" t="s">
        <v>143</v>
      </c>
      <c r="B39" s="68" t="s">
        <v>59</v>
      </c>
      <c r="C39" s="45" t="s">
        <v>59</v>
      </c>
      <c r="D39" s="46" t="s">
        <v>60</v>
      </c>
      <c r="E39" s="162">
        <v>18000</v>
      </c>
      <c r="F39" s="92">
        <v>0</v>
      </c>
      <c r="G39" s="137">
        <v>0</v>
      </c>
      <c r="H39" s="61"/>
      <c r="I39" s="64"/>
      <c r="J39" s="63">
        <v>18000</v>
      </c>
      <c r="K39" s="64"/>
      <c r="L39" s="101"/>
      <c r="N39" s="28"/>
    </row>
    <row r="40" spans="1:14" s="49" customFormat="1" ht="22.5">
      <c r="A40" s="62" t="s">
        <v>144</v>
      </c>
      <c r="B40" s="68" t="s">
        <v>20</v>
      </c>
      <c r="C40" s="45" t="s">
        <v>97</v>
      </c>
      <c r="D40" s="69" t="s">
        <v>90</v>
      </c>
      <c r="E40" s="162">
        <v>21758.108</v>
      </c>
      <c r="F40" s="92">
        <v>10719.668</v>
      </c>
      <c r="G40" s="137">
        <v>11038.44</v>
      </c>
      <c r="H40" s="61"/>
      <c r="I40" s="64"/>
      <c r="J40" s="63"/>
      <c r="K40" s="64"/>
      <c r="L40" s="101"/>
      <c r="N40" s="50"/>
    </row>
    <row r="41" spans="1:14" s="49" customFormat="1" ht="22.5">
      <c r="A41" s="62" t="s">
        <v>145</v>
      </c>
      <c r="B41" s="68" t="s">
        <v>20</v>
      </c>
      <c r="C41" s="45" t="s">
        <v>82</v>
      </c>
      <c r="D41" s="46" t="s">
        <v>83</v>
      </c>
      <c r="E41" s="162">
        <v>10000</v>
      </c>
      <c r="F41" s="92">
        <v>0</v>
      </c>
      <c r="G41" s="137">
        <v>0</v>
      </c>
      <c r="H41" s="61"/>
      <c r="I41" s="64"/>
      <c r="J41" s="63">
        <v>10000</v>
      </c>
      <c r="K41" s="64"/>
      <c r="L41" s="101"/>
      <c r="N41" s="50"/>
    </row>
    <row r="42" spans="1:14" s="49" customFormat="1" ht="12.75">
      <c r="A42" s="62" t="s">
        <v>146</v>
      </c>
      <c r="B42" s="68" t="s">
        <v>20</v>
      </c>
      <c r="C42" s="45" t="s">
        <v>20</v>
      </c>
      <c r="D42" s="46" t="s">
        <v>84</v>
      </c>
      <c r="E42" s="162">
        <v>2711</v>
      </c>
      <c r="F42" s="92">
        <v>0</v>
      </c>
      <c r="G42" s="137">
        <v>2711</v>
      </c>
      <c r="H42" s="61"/>
      <c r="I42" s="64"/>
      <c r="J42" s="63"/>
      <c r="K42" s="64"/>
      <c r="L42" s="101"/>
      <c r="N42" s="50"/>
    </row>
    <row r="43" spans="1:14" s="49" customFormat="1" ht="25.5">
      <c r="A43" s="62" t="s">
        <v>147</v>
      </c>
      <c r="B43" s="68" t="s">
        <v>20</v>
      </c>
      <c r="C43" s="45" t="s">
        <v>86</v>
      </c>
      <c r="D43" s="46" t="s">
        <v>85</v>
      </c>
      <c r="E43" s="162">
        <v>1047.87</v>
      </c>
      <c r="F43" s="92">
        <v>0</v>
      </c>
      <c r="G43" s="137">
        <v>1047.87</v>
      </c>
      <c r="H43" s="61"/>
      <c r="I43" s="64"/>
      <c r="J43" s="63"/>
      <c r="K43" s="64"/>
      <c r="L43" s="101"/>
      <c r="N43" s="50"/>
    </row>
    <row r="44" spans="1:14" s="49" customFormat="1" ht="22.5">
      <c r="A44" s="62" t="s">
        <v>148</v>
      </c>
      <c r="B44" s="68" t="s">
        <v>20</v>
      </c>
      <c r="C44" s="45" t="s">
        <v>86</v>
      </c>
      <c r="D44" s="46" t="s">
        <v>87</v>
      </c>
      <c r="E44" s="162">
        <v>1517</v>
      </c>
      <c r="F44" s="92">
        <v>0</v>
      </c>
      <c r="G44" s="137">
        <v>1517</v>
      </c>
      <c r="H44" s="61"/>
      <c r="I44" s="64"/>
      <c r="J44" s="63"/>
      <c r="K44" s="64"/>
      <c r="L44" s="101"/>
      <c r="N44" s="50"/>
    </row>
    <row r="45" spans="1:14" s="49" customFormat="1" ht="25.5">
      <c r="A45" s="62" t="s">
        <v>149</v>
      </c>
      <c r="B45" s="68" t="s">
        <v>20</v>
      </c>
      <c r="C45" s="45" t="s">
        <v>14</v>
      </c>
      <c r="D45" s="69" t="s">
        <v>105</v>
      </c>
      <c r="E45" s="162">
        <v>11200</v>
      </c>
      <c r="F45" s="92">
        <v>0</v>
      </c>
      <c r="G45" s="137">
        <v>2000</v>
      </c>
      <c r="H45" s="61"/>
      <c r="I45" s="64"/>
      <c r="J45" s="63">
        <v>9200</v>
      </c>
      <c r="K45" s="64"/>
      <c r="L45" s="101"/>
      <c r="N45" s="50"/>
    </row>
    <row r="46" spans="1:14" s="49" customFormat="1" ht="22.5">
      <c r="A46" s="55" t="s">
        <v>150</v>
      </c>
      <c r="B46" s="80" t="s">
        <v>88</v>
      </c>
      <c r="C46" s="56" t="s">
        <v>88</v>
      </c>
      <c r="D46" s="90" t="s">
        <v>89</v>
      </c>
      <c r="E46" s="163">
        <v>3000</v>
      </c>
      <c r="F46" s="93">
        <v>0</v>
      </c>
      <c r="G46" s="137">
        <v>3000</v>
      </c>
      <c r="H46" s="58"/>
      <c r="I46" s="60"/>
      <c r="J46" s="57"/>
      <c r="K46" s="60"/>
      <c r="L46" s="102"/>
      <c r="N46" s="50"/>
    </row>
    <row r="47" spans="1:14" s="34" customFormat="1" ht="22.5">
      <c r="A47" s="25" t="s">
        <v>206</v>
      </c>
      <c r="B47" s="75" t="s">
        <v>14</v>
      </c>
      <c r="C47" s="84" t="s">
        <v>14</v>
      </c>
      <c r="D47" s="69" t="s">
        <v>207</v>
      </c>
      <c r="E47" s="165">
        <v>2000</v>
      </c>
      <c r="F47" s="91">
        <v>0</v>
      </c>
      <c r="G47" s="135">
        <v>2000</v>
      </c>
      <c r="H47" s="16"/>
      <c r="I47" s="39"/>
      <c r="J47" s="74"/>
      <c r="K47" s="111"/>
      <c r="L47" s="105"/>
      <c r="N47" s="33"/>
    </row>
    <row r="48" spans="1:14" s="41" customFormat="1" ht="41.25" customHeight="1" thickBot="1">
      <c r="A48" s="62" t="s">
        <v>208</v>
      </c>
      <c r="B48" s="76" t="s">
        <v>14</v>
      </c>
      <c r="C48" s="85" t="s">
        <v>14</v>
      </c>
      <c r="D48" s="46" t="s">
        <v>209</v>
      </c>
      <c r="E48" s="164">
        <v>1520</v>
      </c>
      <c r="F48" s="92">
        <v>0</v>
      </c>
      <c r="G48" s="135">
        <v>1520</v>
      </c>
      <c r="H48" s="61"/>
      <c r="I48" s="67"/>
      <c r="J48" s="73"/>
      <c r="K48" s="112"/>
      <c r="L48" s="106"/>
      <c r="N48" s="42"/>
    </row>
    <row r="49" spans="1:14" s="2" customFormat="1" ht="13.5" thickBot="1">
      <c r="A49" s="116"/>
      <c r="B49" s="156"/>
      <c r="C49" s="156"/>
      <c r="D49" s="114" t="s">
        <v>16</v>
      </c>
      <c r="E49" s="115">
        <v>73152.694</v>
      </c>
      <c r="F49" s="115">
        <v>11048.335</v>
      </c>
      <c r="G49" s="115">
        <v>24904.359</v>
      </c>
      <c r="H49" s="115">
        <v>0</v>
      </c>
      <c r="I49" s="115">
        <v>0</v>
      </c>
      <c r="J49" s="115">
        <v>37200</v>
      </c>
      <c r="K49" s="115">
        <v>0</v>
      </c>
      <c r="L49" s="155"/>
      <c r="N49" s="28" t="e">
        <f>#REF!+#REF!+#REF!+#REF!+J49+K49+#REF!+#REF!</f>
        <v>#REF!</v>
      </c>
    </row>
    <row r="50" spans="1:14" s="2" customFormat="1" ht="25.5">
      <c r="A50" s="24" t="s">
        <v>151</v>
      </c>
      <c r="B50" s="82" t="s">
        <v>4</v>
      </c>
      <c r="C50" s="35" t="s">
        <v>4</v>
      </c>
      <c r="D50" s="54" t="s">
        <v>6</v>
      </c>
      <c r="E50" s="21">
        <v>612000</v>
      </c>
      <c r="F50" s="94">
        <v>119275.07000000002</v>
      </c>
      <c r="G50" s="135">
        <v>54589</v>
      </c>
      <c r="H50" s="13"/>
      <c r="I50" s="14">
        <v>120000</v>
      </c>
      <c r="J50" s="15">
        <v>105710.62</v>
      </c>
      <c r="K50" s="14">
        <v>212425.31</v>
      </c>
      <c r="L50" s="99" t="s">
        <v>98</v>
      </c>
      <c r="M50" s="11"/>
      <c r="N50" s="28" t="e">
        <f>#REF!+#REF!+#REF!+#REF!+J50+K50+#REF!+#REF!</f>
        <v>#REF!</v>
      </c>
    </row>
    <row r="51" spans="1:14" s="30" customFormat="1" ht="25.5">
      <c r="A51" s="25" t="s">
        <v>152</v>
      </c>
      <c r="B51" s="36" t="s">
        <v>25</v>
      </c>
      <c r="C51" s="10" t="s">
        <v>25</v>
      </c>
      <c r="D51" s="69" t="s">
        <v>10</v>
      </c>
      <c r="E51" s="22">
        <v>233731</v>
      </c>
      <c r="F51" s="91">
        <v>113117.76906</v>
      </c>
      <c r="G51" s="135">
        <v>84976.231</v>
      </c>
      <c r="H51" s="16"/>
      <c r="I51" s="17"/>
      <c r="J51" s="18">
        <v>35637</v>
      </c>
      <c r="K51" s="17"/>
      <c r="L51" s="107"/>
      <c r="M51" s="32"/>
      <c r="N51" s="31"/>
    </row>
    <row r="52" spans="1:14" s="30" customFormat="1" ht="12.75">
      <c r="A52" s="25" t="s">
        <v>153</v>
      </c>
      <c r="B52" s="36" t="s">
        <v>61</v>
      </c>
      <c r="C52" s="10" t="s">
        <v>61</v>
      </c>
      <c r="D52" s="69" t="s">
        <v>49</v>
      </c>
      <c r="E52" s="166">
        <v>82941</v>
      </c>
      <c r="F52" s="91">
        <v>0</v>
      </c>
      <c r="G52" s="135">
        <v>82941</v>
      </c>
      <c r="H52" s="16"/>
      <c r="I52" s="17"/>
      <c r="J52" s="18"/>
      <c r="K52" s="17"/>
      <c r="L52" s="107"/>
      <c r="M52" s="32"/>
      <c r="N52" s="31"/>
    </row>
    <row r="53" spans="1:14" s="30" customFormat="1" ht="12.75">
      <c r="A53" s="25" t="s">
        <v>154</v>
      </c>
      <c r="B53" s="36" t="s">
        <v>20</v>
      </c>
      <c r="C53" s="10" t="s">
        <v>62</v>
      </c>
      <c r="D53" s="69" t="s">
        <v>80</v>
      </c>
      <c r="E53" s="166">
        <v>1992.71</v>
      </c>
      <c r="F53" s="91">
        <v>0</v>
      </c>
      <c r="G53" s="135">
        <v>1992.71</v>
      </c>
      <c r="H53" s="16"/>
      <c r="I53" s="17"/>
      <c r="J53" s="18"/>
      <c r="K53" s="17"/>
      <c r="L53" s="107"/>
      <c r="M53" s="43"/>
      <c r="N53" s="31"/>
    </row>
    <row r="54" spans="1:14" s="30" customFormat="1" ht="12.75">
      <c r="A54" s="25" t="s">
        <v>155</v>
      </c>
      <c r="B54" s="36" t="s">
        <v>20</v>
      </c>
      <c r="C54" s="10" t="s">
        <v>62</v>
      </c>
      <c r="D54" s="69" t="s">
        <v>81</v>
      </c>
      <c r="E54" s="166">
        <v>1868.7</v>
      </c>
      <c r="F54" s="91">
        <v>0</v>
      </c>
      <c r="G54" s="135">
        <v>1868.7</v>
      </c>
      <c r="H54" s="16"/>
      <c r="I54" s="17"/>
      <c r="J54" s="18"/>
      <c r="K54" s="17"/>
      <c r="L54" s="107"/>
      <c r="M54" s="43"/>
      <c r="N54" s="31"/>
    </row>
    <row r="55" spans="1:14" s="30" customFormat="1" ht="22.5">
      <c r="A55" s="25" t="s">
        <v>156</v>
      </c>
      <c r="B55" s="36" t="s">
        <v>4</v>
      </c>
      <c r="C55" s="10" t="s">
        <v>4</v>
      </c>
      <c r="D55" s="69" t="s">
        <v>56</v>
      </c>
      <c r="E55" s="166">
        <v>5700</v>
      </c>
      <c r="F55" s="91">
        <v>0</v>
      </c>
      <c r="G55" s="135">
        <v>5000</v>
      </c>
      <c r="H55" s="16"/>
      <c r="I55" s="17">
        <v>700</v>
      </c>
      <c r="J55" s="18"/>
      <c r="K55" s="17"/>
      <c r="L55" s="107" t="s">
        <v>111</v>
      </c>
      <c r="M55" s="43"/>
      <c r="N55" s="31"/>
    </row>
    <row r="56" spans="1:14" s="30" customFormat="1" ht="22.5">
      <c r="A56" s="25" t="s">
        <v>157</v>
      </c>
      <c r="B56" s="36" t="s">
        <v>25</v>
      </c>
      <c r="C56" s="10" t="s">
        <v>25</v>
      </c>
      <c r="D56" s="46" t="s">
        <v>57</v>
      </c>
      <c r="E56" s="166">
        <v>270000</v>
      </c>
      <c r="F56" s="91">
        <v>0</v>
      </c>
      <c r="G56" s="135">
        <v>0</v>
      </c>
      <c r="H56" s="16"/>
      <c r="I56" s="17"/>
      <c r="J56" s="18">
        <v>270000</v>
      </c>
      <c r="K56" s="17"/>
      <c r="L56" s="107"/>
      <c r="M56" s="43"/>
      <c r="N56" s="31"/>
    </row>
    <row r="57" spans="1:14" s="30" customFormat="1" ht="22.5">
      <c r="A57" s="25" t="s">
        <v>158</v>
      </c>
      <c r="B57" s="36" t="s">
        <v>4</v>
      </c>
      <c r="C57" s="10" t="s">
        <v>4</v>
      </c>
      <c r="D57" s="69" t="s">
        <v>63</v>
      </c>
      <c r="E57" s="166">
        <v>7200</v>
      </c>
      <c r="F57" s="91">
        <v>0</v>
      </c>
      <c r="G57" s="135">
        <v>5000</v>
      </c>
      <c r="H57" s="16"/>
      <c r="I57" s="17">
        <v>2200</v>
      </c>
      <c r="J57" s="18"/>
      <c r="K57" s="17"/>
      <c r="L57" s="107" t="s">
        <v>111</v>
      </c>
      <c r="M57" s="43"/>
      <c r="N57" s="31"/>
    </row>
    <row r="58" spans="1:14" s="30" customFormat="1" ht="25.5" customHeight="1">
      <c r="A58" s="25" t="s">
        <v>159</v>
      </c>
      <c r="B58" s="36" t="s">
        <v>4</v>
      </c>
      <c r="C58" s="10" t="s">
        <v>4</v>
      </c>
      <c r="D58" s="69" t="s">
        <v>106</v>
      </c>
      <c r="E58" s="167">
        <v>30000</v>
      </c>
      <c r="F58" s="92"/>
      <c r="G58" s="135">
        <v>30000</v>
      </c>
      <c r="H58" s="61"/>
      <c r="I58" s="64"/>
      <c r="J58" s="63"/>
      <c r="K58" s="64"/>
      <c r="L58" s="108"/>
      <c r="M58" s="43"/>
      <c r="N58" s="31"/>
    </row>
    <row r="59" spans="1:14" s="30" customFormat="1" ht="34.5" customHeight="1">
      <c r="A59" s="25" t="s">
        <v>160</v>
      </c>
      <c r="B59" s="68" t="s">
        <v>24</v>
      </c>
      <c r="C59" s="45" t="s">
        <v>24</v>
      </c>
      <c r="D59" s="69" t="s">
        <v>107</v>
      </c>
      <c r="E59" s="167">
        <v>1937</v>
      </c>
      <c r="F59" s="92"/>
      <c r="G59" s="135">
        <v>1937</v>
      </c>
      <c r="H59" s="61"/>
      <c r="I59" s="64"/>
      <c r="J59" s="63"/>
      <c r="K59" s="64"/>
      <c r="L59" s="108"/>
      <c r="M59" s="43"/>
      <c r="N59" s="31"/>
    </row>
    <row r="60" spans="1:14" s="30" customFormat="1" ht="30" customHeight="1">
      <c r="A60" s="25" t="s">
        <v>161</v>
      </c>
      <c r="B60" s="68" t="s">
        <v>24</v>
      </c>
      <c r="C60" s="45" t="s">
        <v>24</v>
      </c>
      <c r="D60" s="69" t="s">
        <v>108</v>
      </c>
      <c r="E60" s="167">
        <v>3412</v>
      </c>
      <c r="F60" s="92"/>
      <c r="G60" s="135">
        <v>3412</v>
      </c>
      <c r="H60" s="61"/>
      <c r="I60" s="64"/>
      <c r="J60" s="63"/>
      <c r="K60" s="64"/>
      <c r="L60" s="108"/>
      <c r="M60" s="43"/>
      <c r="N60" s="31"/>
    </row>
    <row r="61" spans="1:14" s="30" customFormat="1" ht="25.5">
      <c r="A61" s="25" t="s">
        <v>162</v>
      </c>
      <c r="B61" s="68" t="s">
        <v>24</v>
      </c>
      <c r="C61" s="45" t="s">
        <v>24</v>
      </c>
      <c r="D61" s="69" t="s">
        <v>109</v>
      </c>
      <c r="E61" s="167">
        <v>27561.31517</v>
      </c>
      <c r="F61" s="92"/>
      <c r="G61" s="135">
        <v>27561.31517</v>
      </c>
      <c r="H61" s="61"/>
      <c r="I61" s="64"/>
      <c r="J61" s="63"/>
      <c r="K61" s="64"/>
      <c r="L61" s="108"/>
      <c r="M61" s="43"/>
      <c r="N61" s="31"/>
    </row>
    <row r="62" spans="1:14" s="30" customFormat="1" ht="12.75">
      <c r="A62" s="25" t="s">
        <v>163</v>
      </c>
      <c r="B62" s="80" t="s">
        <v>61</v>
      </c>
      <c r="C62" s="56" t="s">
        <v>61</v>
      </c>
      <c r="D62" s="90" t="s">
        <v>110</v>
      </c>
      <c r="E62" s="174">
        <v>28678.5815</v>
      </c>
      <c r="F62" s="93"/>
      <c r="G62" s="135">
        <v>28678.5815</v>
      </c>
      <c r="H62" s="58"/>
      <c r="I62" s="60"/>
      <c r="J62" s="57"/>
      <c r="K62" s="60"/>
      <c r="L62" s="175"/>
      <c r="M62" s="43"/>
      <c r="N62" s="31"/>
    </row>
    <row r="63" spans="1:14" s="2" customFormat="1" ht="12.75">
      <c r="A63" s="25" t="s">
        <v>179</v>
      </c>
      <c r="B63" s="47" t="s">
        <v>180</v>
      </c>
      <c r="C63" s="12" t="s">
        <v>180</v>
      </c>
      <c r="D63" s="182" t="s">
        <v>181</v>
      </c>
      <c r="E63" s="23">
        <v>1210</v>
      </c>
      <c r="F63" s="96"/>
      <c r="G63" s="135"/>
      <c r="H63" s="48"/>
      <c r="I63" s="19">
        <v>1210</v>
      </c>
      <c r="J63" s="20"/>
      <c r="K63" s="185" t="s">
        <v>95</v>
      </c>
      <c r="L63" s="109"/>
      <c r="N63" s="28"/>
    </row>
    <row r="64" spans="1:14" s="34" customFormat="1" ht="33.75">
      <c r="A64" s="25" t="s">
        <v>203</v>
      </c>
      <c r="B64" s="75" t="s">
        <v>204</v>
      </c>
      <c r="C64" s="84" t="s">
        <v>204</v>
      </c>
      <c r="D64" s="69" t="s">
        <v>205</v>
      </c>
      <c r="E64" s="165">
        <v>16800</v>
      </c>
      <c r="F64" s="91"/>
      <c r="G64" s="135">
        <v>16800</v>
      </c>
      <c r="H64" s="16"/>
      <c r="I64" s="39"/>
      <c r="J64" s="74"/>
      <c r="K64" s="111"/>
      <c r="L64" s="105"/>
      <c r="N64" s="33"/>
    </row>
    <row r="65" spans="1:14" s="41" customFormat="1" ht="41.25" customHeight="1" thickBot="1">
      <c r="A65" s="62" t="s">
        <v>210</v>
      </c>
      <c r="B65" s="76" t="s">
        <v>61</v>
      </c>
      <c r="C65" s="85" t="s">
        <v>61</v>
      </c>
      <c r="D65" s="46" t="s">
        <v>211</v>
      </c>
      <c r="E65" s="164">
        <v>7998.1</v>
      </c>
      <c r="F65" s="92"/>
      <c r="G65" s="135">
        <v>7998.1</v>
      </c>
      <c r="H65" s="61"/>
      <c r="I65" s="67"/>
      <c r="J65" s="73"/>
      <c r="K65" s="112"/>
      <c r="L65" s="106"/>
      <c r="N65" s="42"/>
    </row>
    <row r="66" spans="1:67" s="5" customFormat="1" ht="14.25" thickBot="1" thickTop="1">
      <c r="A66" s="117"/>
      <c r="B66" s="156"/>
      <c r="C66" s="156"/>
      <c r="D66" s="114" t="s">
        <v>17</v>
      </c>
      <c r="E66" s="115">
        <v>1333030.4066700002</v>
      </c>
      <c r="F66" s="115">
        <v>232392.83906000003</v>
      </c>
      <c r="G66" s="115">
        <v>352754.63766999997</v>
      </c>
      <c r="H66" s="115">
        <v>0</v>
      </c>
      <c r="I66" s="115">
        <v>124110</v>
      </c>
      <c r="J66" s="115">
        <v>411347.62</v>
      </c>
      <c r="K66" s="115">
        <v>212425.31</v>
      </c>
      <c r="L66" s="155"/>
      <c r="M66" s="9"/>
      <c r="N66" s="28" t="e">
        <f>#REF!+#REF!+#REF!+#REF!+J66+K66+#REF!+#REF!</f>
        <v>#REF!</v>
      </c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9"/>
    </row>
    <row r="67" spans="1:14" s="2" customFormat="1" ht="12.75">
      <c r="A67" s="25" t="s">
        <v>164</v>
      </c>
      <c r="B67" s="36" t="s">
        <v>20</v>
      </c>
      <c r="C67" s="10" t="s">
        <v>20</v>
      </c>
      <c r="D67" s="46" t="s">
        <v>46</v>
      </c>
      <c r="E67" s="22">
        <v>26912.364999999998</v>
      </c>
      <c r="F67" s="91">
        <v>13334.997879999999</v>
      </c>
      <c r="G67" s="136">
        <v>1809.8421200000007</v>
      </c>
      <c r="H67" s="16"/>
      <c r="I67" s="17">
        <v>11767.525</v>
      </c>
      <c r="J67" s="18"/>
      <c r="K67" s="17"/>
      <c r="L67" s="100"/>
      <c r="N67" s="28" t="e">
        <f>#REF!+#REF!+#REF!+#REF!+J67+K67+#REF!+#REF!</f>
        <v>#REF!</v>
      </c>
    </row>
    <row r="68" spans="1:14" s="2" customFormat="1" ht="12.75">
      <c r="A68" s="25" t="s">
        <v>165</v>
      </c>
      <c r="B68" s="36" t="s">
        <v>20</v>
      </c>
      <c r="C68" s="10" t="s">
        <v>20</v>
      </c>
      <c r="D68" s="46" t="s">
        <v>26</v>
      </c>
      <c r="E68" s="22">
        <v>42336.13</v>
      </c>
      <c r="F68" s="91">
        <v>39797.13478</v>
      </c>
      <c r="G68" s="136">
        <v>2539</v>
      </c>
      <c r="H68" s="16"/>
      <c r="I68" s="17"/>
      <c r="J68" s="18"/>
      <c r="K68" s="17"/>
      <c r="L68" s="100"/>
      <c r="N68" s="28" t="e">
        <f>#REF!+#REF!+#REF!+#REF!+J68+K68+#REF!+#REF!</f>
        <v>#REF!</v>
      </c>
    </row>
    <row r="69" spans="1:14" s="2" customFormat="1" ht="12.75">
      <c r="A69" s="25" t="s">
        <v>166</v>
      </c>
      <c r="B69" s="36" t="s">
        <v>20</v>
      </c>
      <c r="C69" s="10" t="s">
        <v>20</v>
      </c>
      <c r="D69" s="46" t="s">
        <v>0</v>
      </c>
      <c r="E69" s="22">
        <v>167474.02000000002</v>
      </c>
      <c r="F69" s="91">
        <v>167337.73090000002</v>
      </c>
      <c r="G69" s="136">
        <v>136.29</v>
      </c>
      <c r="H69" s="16"/>
      <c r="I69" s="17"/>
      <c r="J69" s="18"/>
      <c r="K69" s="17"/>
      <c r="L69" s="100"/>
      <c r="N69" s="28" t="e">
        <f>#REF!+#REF!+#REF!+#REF!+J69+K69+#REF!+#REF!</f>
        <v>#REF!</v>
      </c>
    </row>
    <row r="70" spans="1:14" s="2" customFormat="1" ht="12.75">
      <c r="A70" s="25" t="s">
        <v>167</v>
      </c>
      <c r="B70" s="36" t="s">
        <v>20</v>
      </c>
      <c r="C70" s="10" t="s">
        <v>20</v>
      </c>
      <c r="D70" s="46" t="s">
        <v>47</v>
      </c>
      <c r="E70" s="22">
        <v>42583.75281</v>
      </c>
      <c r="F70" s="91">
        <v>22646.831749999998</v>
      </c>
      <c r="G70" s="136">
        <v>19482.92106</v>
      </c>
      <c r="H70" s="16"/>
      <c r="I70" s="17">
        <v>454</v>
      </c>
      <c r="J70" s="18"/>
      <c r="K70" s="17"/>
      <c r="L70" s="100"/>
      <c r="N70" s="28" t="e">
        <f>#REF!+#REF!+#REF!+#REF!+J70+K70+#REF!+#REF!</f>
        <v>#REF!</v>
      </c>
    </row>
    <row r="71" spans="1:14" s="2" customFormat="1" ht="12.75">
      <c r="A71" s="25" t="s">
        <v>168</v>
      </c>
      <c r="B71" s="36" t="s">
        <v>20</v>
      </c>
      <c r="C71" s="10" t="s">
        <v>20</v>
      </c>
      <c r="D71" s="46" t="s">
        <v>74</v>
      </c>
      <c r="E71" s="22">
        <v>2147.9088</v>
      </c>
      <c r="F71" s="91">
        <v>251.40879999999999</v>
      </c>
      <c r="G71" s="136">
        <v>1896.5</v>
      </c>
      <c r="H71" s="16"/>
      <c r="I71" s="17"/>
      <c r="J71" s="18"/>
      <c r="K71" s="17"/>
      <c r="L71" s="100"/>
      <c r="N71" s="28"/>
    </row>
    <row r="72" spans="1:14" s="2" customFormat="1" ht="12.75">
      <c r="A72" s="25" t="s">
        <v>169</v>
      </c>
      <c r="B72" s="36" t="s">
        <v>20</v>
      </c>
      <c r="C72" s="10" t="s">
        <v>20</v>
      </c>
      <c r="D72" s="46" t="s">
        <v>40</v>
      </c>
      <c r="E72" s="22">
        <v>123162.229</v>
      </c>
      <c r="F72" s="91">
        <v>95094.842</v>
      </c>
      <c r="G72" s="136">
        <v>28067.39</v>
      </c>
      <c r="H72" s="16"/>
      <c r="I72" s="17"/>
      <c r="J72" s="18"/>
      <c r="K72" s="17"/>
      <c r="L72" s="100"/>
      <c r="N72" s="28"/>
    </row>
    <row r="73" spans="1:14" s="2" customFormat="1" ht="25.5">
      <c r="A73" s="25" t="s">
        <v>170</v>
      </c>
      <c r="B73" s="36" t="s">
        <v>20</v>
      </c>
      <c r="C73" s="10" t="s">
        <v>20</v>
      </c>
      <c r="D73" s="46" t="s">
        <v>64</v>
      </c>
      <c r="E73" s="22">
        <v>1751.562</v>
      </c>
      <c r="F73" s="91">
        <v>0</v>
      </c>
      <c r="G73" s="138">
        <v>1500</v>
      </c>
      <c r="H73" s="44"/>
      <c r="I73" s="17">
        <v>251.5619999999999</v>
      </c>
      <c r="J73" s="18"/>
      <c r="K73" s="17"/>
      <c r="L73" s="100" t="s">
        <v>112</v>
      </c>
      <c r="N73" s="28" t="s">
        <v>65</v>
      </c>
    </row>
    <row r="74" spans="1:14" s="2" customFormat="1" ht="12.75">
      <c r="A74" s="25" t="s">
        <v>171</v>
      </c>
      <c r="B74" s="36" t="s">
        <v>20</v>
      </c>
      <c r="C74" s="10" t="s">
        <v>20</v>
      </c>
      <c r="D74" s="46" t="s">
        <v>66</v>
      </c>
      <c r="E74" s="22">
        <v>191912.40442</v>
      </c>
      <c r="F74" s="91">
        <v>2781.696</v>
      </c>
      <c r="G74" s="138">
        <v>3399.264</v>
      </c>
      <c r="H74" s="44"/>
      <c r="I74" s="17">
        <v>185731.44442</v>
      </c>
      <c r="J74" s="18"/>
      <c r="K74" s="17"/>
      <c r="L74" s="100" t="s">
        <v>113</v>
      </c>
      <c r="N74" s="28" t="s">
        <v>67</v>
      </c>
    </row>
    <row r="75" spans="1:14" s="2" customFormat="1" ht="12.75">
      <c r="A75" s="37" t="s">
        <v>172</v>
      </c>
      <c r="B75" s="47" t="s">
        <v>20</v>
      </c>
      <c r="C75" s="12" t="s">
        <v>20</v>
      </c>
      <c r="D75" s="89" t="s">
        <v>100</v>
      </c>
      <c r="E75" s="23">
        <v>174734.4155</v>
      </c>
      <c r="F75" s="96">
        <v>42490.535500000005</v>
      </c>
      <c r="G75" s="139">
        <v>221.43</v>
      </c>
      <c r="H75" s="48"/>
      <c r="I75" s="19"/>
      <c r="J75" s="20">
        <v>132022.45</v>
      </c>
      <c r="K75" s="19"/>
      <c r="L75" s="109"/>
      <c r="N75" s="28" t="s">
        <v>67</v>
      </c>
    </row>
    <row r="76" spans="1:14" s="176" customFormat="1" ht="26.25" thickBot="1">
      <c r="A76" s="25" t="s">
        <v>199</v>
      </c>
      <c r="B76" s="47" t="s">
        <v>20</v>
      </c>
      <c r="C76" s="12" t="s">
        <v>9</v>
      </c>
      <c r="D76" s="182" t="s">
        <v>200</v>
      </c>
      <c r="E76" s="23">
        <v>2700</v>
      </c>
      <c r="F76" s="183"/>
      <c r="G76" s="139">
        <v>2700</v>
      </c>
      <c r="H76" s="184"/>
      <c r="I76" s="185"/>
      <c r="J76" s="186"/>
      <c r="K76" s="185"/>
      <c r="L76" s="109"/>
      <c r="N76" s="177"/>
    </row>
    <row r="77" spans="1:14" s="2" customFormat="1" ht="13.5" thickBot="1">
      <c r="A77" s="118"/>
      <c r="B77" s="156"/>
      <c r="C77" s="156"/>
      <c r="D77" s="114" t="s">
        <v>18</v>
      </c>
      <c r="E77" s="115">
        <v>775714.78753</v>
      </c>
      <c r="F77" s="115">
        <v>383735.17761</v>
      </c>
      <c r="G77" s="115">
        <v>61752.637180000005</v>
      </c>
      <c r="H77" s="115">
        <v>0</v>
      </c>
      <c r="I77" s="115">
        <v>198204.53142</v>
      </c>
      <c r="J77" s="115">
        <v>132022.45</v>
      </c>
      <c r="K77" s="115">
        <v>0</v>
      </c>
      <c r="L77" s="155"/>
      <c r="N77" s="28" t="e">
        <f>#REF!+#REF!+#REF!+#REF!+J77+K77+#REF!+#REF!</f>
        <v>#REF!</v>
      </c>
    </row>
    <row r="78" spans="1:14" s="2" customFormat="1" ht="27.75" customHeight="1">
      <c r="A78" s="25" t="s">
        <v>182</v>
      </c>
      <c r="B78" s="36" t="s">
        <v>20</v>
      </c>
      <c r="C78" s="10" t="s">
        <v>183</v>
      </c>
      <c r="D78" s="181" t="s">
        <v>184</v>
      </c>
      <c r="E78" s="22">
        <v>1579.684</v>
      </c>
      <c r="F78" s="91"/>
      <c r="G78" s="138"/>
      <c r="H78" s="44"/>
      <c r="I78" s="17">
        <v>1579.684</v>
      </c>
      <c r="J78" s="18"/>
      <c r="K78" s="17"/>
      <c r="L78" s="100"/>
      <c r="N78" s="28"/>
    </row>
    <row r="79" spans="1:14" s="2" customFormat="1" ht="12.75">
      <c r="A79" s="25" t="s">
        <v>185</v>
      </c>
      <c r="B79" s="36" t="s">
        <v>195</v>
      </c>
      <c r="C79" s="10" t="s">
        <v>186</v>
      </c>
      <c r="D79" s="181" t="s">
        <v>191</v>
      </c>
      <c r="E79" s="22">
        <v>6970.81</v>
      </c>
      <c r="F79" s="91"/>
      <c r="G79" s="138">
        <v>6970.81</v>
      </c>
      <c r="H79" s="44"/>
      <c r="I79" s="17"/>
      <c r="J79" s="18"/>
      <c r="K79" s="17"/>
      <c r="L79" s="100"/>
      <c r="N79" s="28"/>
    </row>
    <row r="80" spans="1:14" s="2" customFormat="1" ht="12.75">
      <c r="A80" s="25" t="s">
        <v>189</v>
      </c>
      <c r="B80" s="36" t="s">
        <v>196</v>
      </c>
      <c r="C80" s="10" t="s">
        <v>187</v>
      </c>
      <c r="D80" s="181" t="s">
        <v>192</v>
      </c>
      <c r="E80" s="22">
        <v>1523.39</v>
      </c>
      <c r="F80" s="91"/>
      <c r="G80" s="138">
        <v>1523.39</v>
      </c>
      <c r="H80" s="44"/>
      <c r="I80" s="17"/>
      <c r="J80" s="18"/>
      <c r="K80" s="17"/>
      <c r="L80" s="100"/>
      <c r="N80" s="28"/>
    </row>
    <row r="81" spans="1:14" s="2" customFormat="1" ht="26.25" thickBot="1">
      <c r="A81" s="25" t="s">
        <v>190</v>
      </c>
      <c r="B81" s="36" t="s">
        <v>196</v>
      </c>
      <c r="C81" s="10" t="s">
        <v>188</v>
      </c>
      <c r="D81" s="181" t="s">
        <v>193</v>
      </c>
      <c r="E81" s="22">
        <v>11521.52</v>
      </c>
      <c r="F81" s="91"/>
      <c r="G81" s="138">
        <v>11521.52</v>
      </c>
      <c r="H81" s="44"/>
      <c r="I81" s="17"/>
      <c r="J81" s="18"/>
      <c r="K81" s="17"/>
      <c r="L81" s="100"/>
      <c r="N81" s="28"/>
    </row>
    <row r="82" spans="1:14" s="2" customFormat="1" ht="13.5" thickBot="1">
      <c r="A82" s="118"/>
      <c r="B82" s="156"/>
      <c r="C82" s="156"/>
      <c r="D82" s="114"/>
      <c r="E82" s="115">
        <v>21595.404000000002</v>
      </c>
      <c r="F82" s="115">
        <v>0</v>
      </c>
      <c r="G82" s="115">
        <v>20015.72</v>
      </c>
      <c r="H82" s="115">
        <v>0</v>
      </c>
      <c r="I82" s="115">
        <v>1579.684</v>
      </c>
      <c r="J82" s="115">
        <v>0</v>
      </c>
      <c r="K82" s="115">
        <v>0</v>
      </c>
      <c r="L82" s="155"/>
      <c r="N82" s="28"/>
    </row>
    <row r="83" spans="1:14" s="2" customFormat="1" ht="13.5" thickBot="1">
      <c r="A83" s="157"/>
      <c r="B83" s="158"/>
      <c r="C83" s="158"/>
      <c r="D83" s="159" t="s">
        <v>19</v>
      </c>
      <c r="E83" s="160">
        <v>3133366.739406723</v>
      </c>
      <c r="F83" s="160">
        <v>1056304.29056</v>
      </c>
      <c r="G83" s="160">
        <v>550444.40385</v>
      </c>
      <c r="H83" s="160">
        <v>12195.57</v>
      </c>
      <c r="I83" s="160">
        <v>590534.61542</v>
      </c>
      <c r="J83" s="160">
        <v>711462.55</v>
      </c>
      <c r="K83" s="160">
        <v>212425.31</v>
      </c>
      <c r="L83" s="161"/>
      <c r="N83" s="28"/>
    </row>
    <row r="84" ht="16.5" thickTop="1"/>
    <row r="85" ht="16.5" customHeight="1">
      <c r="A85" s="172"/>
    </row>
    <row r="86" spans="1:2" ht="16.5" customHeight="1">
      <c r="A86" s="190"/>
      <c r="B86" s="173"/>
    </row>
    <row r="87" spans="1:2" ht="16.5" customHeight="1">
      <c r="A87" s="179"/>
      <c r="B87" s="173"/>
    </row>
    <row r="88" spans="1:6" ht="16.5" customHeight="1" thickBot="1">
      <c r="A88" s="178"/>
      <c r="B88" s="173"/>
      <c r="F88" s="52"/>
    </row>
    <row r="89" spans="1:7" ht="18.75" customHeight="1" thickBot="1">
      <c r="A89" s="179"/>
      <c r="D89" s="151" t="s">
        <v>91</v>
      </c>
      <c r="E89" s="125"/>
      <c r="F89" s="125"/>
      <c r="G89" s="121" t="s">
        <v>73</v>
      </c>
    </row>
    <row r="90" spans="1:7" ht="15">
      <c r="A90" s="180"/>
      <c r="D90" s="131" t="s">
        <v>176</v>
      </c>
      <c r="E90" s="132"/>
      <c r="F90" s="132"/>
      <c r="G90" s="141">
        <f>350000</f>
        <v>350000</v>
      </c>
    </row>
    <row r="91" spans="1:7" ht="15">
      <c r="A91" s="178"/>
      <c r="D91" s="152" t="s">
        <v>177</v>
      </c>
      <c r="E91" s="153"/>
      <c r="F91" s="153"/>
      <c r="G91" s="154">
        <v>93900</v>
      </c>
    </row>
    <row r="92" spans="1:7" ht="15" customHeight="1">
      <c r="A92" s="70"/>
      <c r="D92" s="149" t="s">
        <v>214</v>
      </c>
      <c r="E92" s="126"/>
      <c r="F92" s="126"/>
      <c r="G92" s="142">
        <v>116733.833</v>
      </c>
    </row>
    <row r="93" spans="1:7" ht="15.75" customHeight="1" thickBot="1">
      <c r="A93" s="71"/>
      <c r="D93" s="127" t="s">
        <v>215</v>
      </c>
      <c r="E93" s="128"/>
      <c r="F93" s="128"/>
      <c r="G93" s="143">
        <v>12195.57</v>
      </c>
    </row>
    <row r="94" spans="4:8" ht="16.5" customHeight="1" thickBot="1">
      <c r="D94" s="150" t="s">
        <v>72</v>
      </c>
      <c r="E94" s="125"/>
      <c r="F94" s="125"/>
      <c r="G94" s="145">
        <f>SUM(G90:G93)</f>
        <v>572829.4029999999</v>
      </c>
      <c r="H94" s="134"/>
    </row>
    <row r="95" spans="4:7" ht="16.5" thickBot="1">
      <c r="D95" s="119"/>
      <c r="E95" s="120"/>
      <c r="F95" s="120"/>
      <c r="G95" s="146"/>
    </row>
    <row r="96" spans="4:7" ht="18.75" thickBot="1">
      <c r="D96" s="151" t="s">
        <v>92</v>
      </c>
      <c r="E96" s="125"/>
      <c r="F96" s="125"/>
      <c r="G96" s="144"/>
    </row>
    <row r="97" spans="4:7" ht="15">
      <c r="D97" s="152" t="s">
        <v>93</v>
      </c>
      <c r="E97" s="153"/>
      <c r="F97" s="153"/>
      <c r="G97" s="154">
        <f>G83</f>
        <v>550444.40385</v>
      </c>
    </row>
    <row r="98" spans="4:7" ht="15.75" thickBot="1">
      <c r="D98" s="127" t="s">
        <v>94</v>
      </c>
      <c r="E98" s="128"/>
      <c r="F98" s="128"/>
      <c r="G98" s="147">
        <f>H83</f>
        <v>12195.57</v>
      </c>
    </row>
    <row r="99" spans="4:8" ht="16.5" customHeight="1" thickBot="1">
      <c r="D99" s="150" t="s">
        <v>1</v>
      </c>
      <c r="E99" s="125"/>
      <c r="F99" s="125"/>
      <c r="G99" s="145">
        <f>SUM(G97:G98)</f>
        <v>562639.97385</v>
      </c>
      <c r="H99" s="134"/>
    </row>
    <row r="100" spans="4:7" ht="16.5" thickBot="1">
      <c r="D100" s="129" t="s">
        <v>96</v>
      </c>
      <c r="E100" s="130"/>
      <c r="F100" s="130"/>
      <c r="G100" s="148">
        <f>G94-G99</f>
        <v>10189.429149999982</v>
      </c>
    </row>
    <row r="101" ht="15.75">
      <c r="G101" s="140"/>
    </row>
  </sheetData>
  <sheetProtection/>
  <mergeCells count="11">
    <mergeCell ref="L2:L3"/>
    <mergeCell ref="J2:J3"/>
    <mergeCell ref="G2:H2"/>
    <mergeCell ref="D2:D3"/>
    <mergeCell ref="K2:K3"/>
    <mergeCell ref="F2:F3"/>
    <mergeCell ref="I2:I3"/>
    <mergeCell ref="C2:C3"/>
    <mergeCell ref="A2:A3"/>
    <mergeCell ref="E2:E3"/>
    <mergeCell ref="B2:B3"/>
  </mergeCells>
  <printOptions/>
  <pageMargins left="0.3937007874015748" right="0.3937007874015748" top="0.8267716535433072" bottom="0.5905511811023623" header="0.5118110236220472" footer="0.5118110236220472"/>
  <pageSetup fitToHeight="2" fitToWidth="1" horizontalDpi="600" verticalDpi="600" orientation="landscape" paperSize="8" scale="72" r:id="rId1"/>
  <headerFooter alignWithMargins="0">
    <oddHeader>&amp;C&amp;22Plán investic Středočeského kraje na rok 2014 - změna č. 3
</oddHeader>
    <oddFooter>&amp;L&amp;D&amp;C&amp;P/&amp;N&amp;R&amp;T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uzivatel01</dc:creator>
  <cp:keywords/>
  <dc:description/>
  <cp:lastModifiedBy>Administrator</cp:lastModifiedBy>
  <cp:lastPrinted>2014-06-09T10:42:44Z</cp:lastPrinted>
  <dcterms:created xsi:type="dcterms:W3CDTF">2007-11-05T12:53:24Z</dcterms:created>
  <dcterms:modified xsi:type="dcterms:W3CDTF">2014-06-30T11:56:44Z</dcterms:modified>
  <cp:category/>
  <cp:version/>
  <cp:contentType/>
  <cp:contentStatus/>
</cp:coreProperties>
</file>