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uzvicka_kr-s_cz/Documents/DŘ 2024/Informace podle 106/"/>
    </mc:Choice>
  </mc:AlternateContent>
  <xr:revisionPtr revIDLastSave="231" documentId="8_{9B5E46CA-1489-4303-AC47-8544620A2EE5}" xr6:coauthVersionLast="47" xr6:coauthVersionMax="47" xr10:uidLastSave="{0167148C-EB45-4BB7-9D69-9FFC343B5C39}"/>
  <bookViews>
    <workbookView xWindow="-19095" yWindow="1890" windowWidth="24435" windowHeight="14220" firstSheet="6" activeTab="6" xr2:uid="{2EA2B385-24FD-4D3E-96B2-2465918CDA1E}"/>
  </bookViews>
  <sheets>
    <sheet name="přehled dotace MPSV 2020" sheetId="1" r:id="rId1"/>
    <sheet name="přehled dotace MPSV 2021" sheetId="7" r:id="rId2"/>
    <sheet name="přehled dotace MPSV 2022" sheetId="10" r:id="rId3"/>
    <sheet name="přehled dotace MPSV 2024 základ" sheetId="11" r:id="rId4"/>
    <sheet name="List2" sheetId="8" r:id="rId5"/>
    <sheet name="přehled dotace OPZ 2020-21" sheetId="3" r:id="rId6"/>
    <sheet name="přehled dotace OPZ 2023" sheetId="12" r:id="rId7"/>
    <sheet name="HUF 2020-2023" sheetId="4" r:id="rId8"/>
    <sheet name="Příspěvek na provoz " sheetId="6" r:id="rId9"/>
  </sheets>
  <definedNames>
    <definedName name="_xlnm._FilterDatabase" localSheetId="0" hidden="1">'přehled dotace MPSV 2020'!$A$7:$Q$499</definedName>
    <definedName name="_xlnm._FilterDatabase" localSheetId="1" hidden="1">'přehled dotace MPSV 2021'!$A$7:$P$508</definedName>
    <definedName name="_xlnm._FilterDatabase" localSheetId="2" hidden="1">'přehled dotace MPSV 2022'!$A$7:$P$596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7" i="8" l="1"/>
  <c r="E636" i="8"/>
  <c r="H635" i="8"/>
  <c r="C635" i="8"/>
  <c r="T630" i="8"/>
  <c r="S630" i="8" s="1"/>
  <c r="T628" i="8"/>
  <c r="S628" i="8" s="1"/>
  <c r="T627" i="8"/>
  <c r="S627" i="8" s="1"/>
  <c r="T626" i="8"/>
  <c r="S626" i="8" s="1"/>
  <c r="T623" i="8"/>
  <c r="S623" i="8" s="1"/>
  <c r="T622" i="8"/>
  <c r="S622" i="8" s="1"/>
  <c r="T621" i="8"/>
  <c r="S621" i="8" s="1"/>
  <c r="T620" i="8"/>
  <c r="S620" i="8" s="1"/>
  <c r="T616" i="8"/>
  <c r="S616" i="8" s="1"/>
  <c r="T613" i="8"/>
  <c r="S613" i="8" s="1"/>
  <c r="T610" i="8"/>
  <c r="S610" i="8" s="1"/>
  <c r="T609" i="8"/>
  <c r="S609" i="8" s="1"/>
  <c r="T608" i="8"/>
  <c r="S608" i="8" s="1"/>
  <c r="T607" i="8"/>
  <c r="S607" i="8" s="1"/>
  <c r="T605" i="8"/>
  <c r="S605" i="8" s="1"/>
  <c r="T604" i="8"/>
  <c r="S604" i="8" s="1"/>
  <c r="T603" i="8"/>
  <c r="S603" i="8" s="1"/>
  <c r="T601" i="8"/>
  <c r="S601" i="8" s="1"/>
  <c r="T600" i="8"/>
  <c r="S600" i="8" s="1"/>
  <c r="T596" i="8"/>
  <c r="S596" i="8" s="1"/>
  <c r="T595" i="8"/>
  <c r="S595" i="8" s="1"/>
  <c r="T593" i="8"/>
  <c r="S593" i="8" s="1"/>
  <c r="T591" i="8"/>
  <c r="S591" i="8" s="1"/>
  <c r="T590" i="8"/>
  <c r="S590" i="8" s="1"/>
  <c r="T589" i="8"/>
  <c r="S589" i="8" s="1"/>
  <c r="T588" i="8"/>
  <c r="S588" i="8" s="1"/>
  <c r="T587" i="8"/>
  <c r="S587" i="8" s="1"/>
  <c r="T586" i="8"/>
  <c r="S586" i="8" s="1"/>
  <c r="T585" i="8"/>
  <c r="S585" i="8" s="1"/>
  <c r="T584" i="8"/>
  <c r="S584" i="8" s="1"/>
  <c r="T583" i="8"/>
  <c r="S583" i="8" s="1"/>
  <c r="T582" i="8"/>
  <c r="S582" i="8" s="1"/>
  <c r="T581" i="8"/>
  <c r="S581" i="8" s="1"/>
  <c r="T580" i="8"/>
  <c r="S580" i="8" s="1"/>
  <c r="T579" i="8"/>
  <c r="S579" i="8" s="1"/>
  <c r="T578" i="8"/>
  <c r="S578" i="8" s="1"/>
  <c r="T577" i="8"/>
  <c r="S577" i="8" s="1"/>
  <c r="T576" i="8"/>
  <c r="S576" i="8" s="1"/>
  <c r="T575" i="8"/>
  <c r="S575" i="8" s="1"/>
  <c r="T574" i="8"/>
  <c r="S574" i="8" s="1"/>
  <c r="T572" i="8"/>
  <c r="S572" i="8" s="1"/>
  <c r="T571" i="8"/>
  <c r="S571" i="8" s="1"/>
  <c r="T570" i="8"/>
  <c r="S570" i="8" s="1"/>
  <c r="T568" i="8"/>
  <c r="S568" i="8" s="1"/>
  <c r="T567" i="8"/>
  <c r="S567" i="8" s="1"/>
  <c r="T566" i="8"/>
  <c r="S566" i="8" s="1"/>
  <c r="T565" i="8"/>
  <c r="S565" i="8" s="1"/>
  <c r="T564" i="8"/>
  <c r="S564" i="8" s="1"/>
  <c r="T563" i="8"/>
  <c r="S563" i="8" s="1"/>
  <c r="T561" i="8"/>
  <c r="S561" i="8" s="1"/>
  <c r="T559" i="8"/>
  <c r="S559" i="8" s="1"/>
  <c r="T558" i="8"/>
  <c r="S558" i="8" s="1"/>
  <c r="T556" i="8"/>
  <c r="S556" i="8" s="1"/>
  <c r="T555" i="8"/>
  <c r="S555" i="8" s="1"/>
  <c r="T554" i="8"/>
  <c r="S554" i="8" s="1"/>
  <c r="T553" i="8"/>
  <c r="S553" i="8" s="1"/>
  <c r="T552" i="8"/>
  <c r="S552" i="8" s="1"/>
  <c r="T551" i="8"/>
  <c r="S551" i="8" s="1"/>
  <c r="T550" i="8"/>
  <c r="S550" i="8" s="1"/>
  <c r="T548" i="8"/>
  <c r="S548" i="8" s="1"/>
  <c r="T542" i="8"/>
  <c r="S542" i="8" s="1"/>
  <c r="T541" i="8"/>
  <c r="S541" i="8" s="1"/>
  <c r="T540" i="8"/>
  <c r="S540" i="8" s="1"/>
  <c r="T539" i="8"/>
  <c r="S539" i="8" s="1"/>
  <c r="T537" i="8"/>
  <c r="S537" i="8" s="1"/>
  <c r="T536" i="8"/>
  <c r="S536" i="8" s="1"/>
  <c r="T532" i="8"/>
  <c r="S532" i="8" s="1"/>
  <c r="T531" i="8"/>
  <c r="S531" i="8" s="1"/>
  <c r="T530" i="8"/>
  <c r="S530" i="8" s="1"/>
  <c r="T529" i="8"/>
  <c r="S529" i="8" s="1"/>
  <c r="T528" i="8"/>
  <c r="S528" i="8" s="1"/>
  <c r="T527" i="8"/>
  <c r="S527" i="8" s="1"/>
  <c r="T526" i="8"/>
  <c r="S526" i="8" s="1"/>
  <c r="T525" i="8"/>
  <c r="S525" i="8" s="1"/>
  <c r="T524" i="8"/>
  <c r="S524" i="8" s="1"/>
  <c r="T523" i="8"/>
  <c r="S523" i="8" s="1"/>
  <c r="T522" i="8"/>
  <c r="S522" i="8" s="1"/>
  <c r="T521" i="8"/>
  <c r="S521" i="8" s="1"/>
  <c r="T520" i="8"/>
  <c r="S520" i="8" s="1"/>
  <c r="T519" i="8"/>
  <c r="S519" i="8" s="1"/>
  <c r="T518" i="8"/>
  <c r="S518" i="8" s="1"/>
  <c r="T517" i="8"/>
  <c r="S517" i="8" s="1"/>
  <c r="T516" i="8"/>
  <c r="S516" i="8" s="1"/>
  <c r="T515" i="8"/>
  <c r="S515" i="8" s="1"/>
  <c r="T514" i="8"/>
  <c r="S514" i="8" s="1"/>
  <c r="T512" i="8"/>
  <c r="S512" i="8" s="1"/>
  <c r="T511" i="8"/>
  <c r="S511" i="8" s="1"/>
  <c r="T510" i="8"/>
  <c r="S510" i="8" s="1"/>
  <c r="T509" i="8"/>
  <c r="S509" i="8" s="1"/>
  <c r="T508" i="8"/>
  <c r="S508" i="8" s="1"/>
  <c r="T507" i="8"/>
  <c r="S507" i="8" s="1"/>
  <c r="T506" i="8"/>
  <c r="S506" i="8" s="1"/>
  <c r="T505" i="8"/>
  <c r="S505" i="8" s="1"/>
  <c r="T504" i="8"/>
  <c r="S504" i="8" s="1"/>
  <c r="T503" i="8"/>
  <c r="S503" i="8" s="1"/>
  <c r="T502" i="8"/>
  <c r="S502" i="8" s="1"/>
  <c r="T501" i="8"/>
  <c r="S501" i="8" s="1"/>
  <c r="T500" i="8"/>
  <c r="S500" i="8" s="1"/>
  <c r="T499" i="8"/>
  <c r="S499" i="8" s="1"/>
  <c r="T498" i="8"/>
  <c r="S498" i="8" s="1"/>
  <c r="T497" i="8"/>
  <c r="S497" i="8" s="1"/>
  <c r="T496" i="8"/>
  <c r="S496" i="8" s="1"/>
  <c r="T494" i="8"/>
  <c r="S494" i="8" s="1"/>
  <c r="T493" i="8"/>
  <c r="S493" i="8" s="1"/>
  <c r="T492" i="8"/>
  <c r="S492" i="8" s="1"/>
  <c r="T491" i="8"/>
  <c r="S491" i="8" s="1"/>
  <c r="T489" i="8"/>
  <c r="S489" i="8" s="1"/>
  <c r="T488" i="8"/>
  <c r="S488" i="8" s="1"/>
  <c r="T487" i="8"/>
  <c r="S487" i="8" s="1"/>
  <c r="T486" i="8"/>
  <c r="S486" i="8" s="1"/>
  <c r="T485" i="8"/>
  <c r="S485" i="8" s="1"/>
  <c r="T484" i="8"/>
  <c r="S484" i="8" s="1"/>
  <c r="T481" i="8"/>
  <c r="S481" i="8" s="1"/>
  <c r="T480" i="8"/>
  <c r="S480" i="8" s="1"/>
  <c r="T479" i="8"/>
  <c r="S479" i="8" s="1"/>
  <c r="T478" i="8"/>
  <c r="S478" i="8" s="1"/>
  <c r="T477" i="8"/>
  <c r="S477" i="8" s="1"/>
  <c r="T475" i="8"/>
  <c r="S475" i="8" s="1"/>
  <c r="T473" i="8"/>
  <c r="S473" i="8" s="1"/>
  <c r="T471" i="8"/>
  <c r="S471" i="8" s="1"/>
  <c r="T470" i="8"/>
  <c r="S470" i="8" s="1"/>
  <c r="T469" i="8"/>
  <c r="S469" i="8" s="1"/>
  <c r="T468" i="8"/>
  <c r="S468" i="8" s="1"/>
  <c r="T467" i="8"/>
  <c r="S467" i="8" s="1"/>
  <c r="T464" i="8"/>
  <c r="S464" i="8" s="1"/>
  <c r="T463" i="8"/>
  <c r="S463" i="8" s="1"/>
  <c r="T462" i="8"/>
  <c r="S462" i="8" s="1"/>
  <c r="T461" i="8"/>
  <c r="S461" i="8" s="1"/>
  <c r="T460" i="8"/>
  <c r="S460" i="8" s="1"/>
  <c r="T459" i="8"/>
  <c r="S459" i="8" s="1"/>
  <c r="T458" i="8"/>
  <c r="S458" i="8" s="1"/>
  <c r="T457" i="8"/>
  <c r="S457" i="8" s="1"/>
  <c r="T456" i="8"/>
  <c r="S456" i="8" s="1"/>
  <c r="T455" i="8"/>
  <c r="S455" i="8" s="1"/>
  <c r="T454" i="8"/>
  <c r="S454" i="8" s="1"/>
  <c r="T449" i="8"/>
  <c r="S449" i="8" s="1"/>
  <c r="T448" i="8"/>
  <c r="S448" i="8" s="1"/>
  <c r="T447" i="8"/>
  <c r="S447" i="8" s="1"/>
  <c r="T446" i="8"/>
  <c r="S446" i="8" s="1"/>
  <c r="T445" i="8"/>
  <c r="S445" i="8" s="1"/>
  <c r="T444" i="8"/>
  <c r="S444" i="8" s="1"/>
  <c r="T443" i="8"/>
  <c r="S443" i="8" s="1"/>
  <c r="T442" i="8"/>
  <c r="S442" i="8" s="1"/>
  <c r="T441" i="8"/>
  <c r="S441" i="8" s="1"/>
  <c r="T440" i="8"/>
  <c r="S440" i="8" s="1"/>
  <c r="T439" i="8"/>
  <c r="S439" i="8" s="1"/>
  <c r="T437" i="8"/>
  <c r="S437" i="8" s="1"/>
  <c r="T436" i="8"/>
  <c r="S436" i="8" s="1"/>
  <c r="T435" i="8"/>
  <c r="S435" i="8" s="1"/>
  <c r="T434" i="8"/>
  <c r="S434" i="8" s="1"/>
  <c r="T433" i="8"/>
  <c r="S433" i="8" s="1"/>
  <c r="T432" i="8"/>
  <c r="S432" i="8" s="1"/>
  <c r="T431" i="8"/>
  <c r="S431" i="8" s="1"/>
  <c r="T429" i="8"/>
  <c r="S429" i="8" s="1"/>
  <c r="T428" i="8"/>
  <c r="S428" i="8" s="1"/>
  <c r="T427" i="8"/>
  <c r="S427" i="8" s="1"/>
  <c r="T426" i="8"/>
  <c r="S426" i="8" s="1"/>
  <c r="T423" i="8"/>
  <c r="S423" i="8" s="1"/>
  <c r="T419" i="8"/>
  <c r="S419" i="8" s="1"/>
  <c r="T417" i="8"/>
  <c r="S417" i="8" s="1"/>
  <c r="T416" i="8"/>
  <c r="S416" i="8" s="1"/>
  <c r="T415" i="8"/>
  <c r="S415" i="8" s="1"/>
  <c r="T414" i="8"/>
  <c r="S414" i="8" s="1"/>
  <c r="T412" i="8"/>
  <c r="S412" i="8" s="1"/>
  <c r="T409" i="8"/>
  <c r="S409" i="8" s="1"/>
  <c r="T408" i="8"/>
  <c r="S408" i="8" s="1"/>
  <c r="T407" i="8"/>
  <c r="S407" i="8" s="1"/>
  <c r="T406" i="8"/>
  <c r="S406" i="8" s="1"/>
  <c r="T405" i="8"/>
  <c r="S405" i="8" s="1"/>
  <c r="T404" i="8"/>
  <c r="S404" i="8" s="1"/>
  <c r="T403" i="8"/>
  <c r="S403" i="8" s="1"/>
  <c r="T402" i="8"/>
  <c r="S402" i="8" s="1"/>
  <c r="T401" i="8"/>
  <c r="S401" i="8" s="1"/>
  <c r="T400" i="8"/>
  <c r="S400" i="8" s="1"/>
  <c r="T399" i="8"/>
  <c r="S399" i="8" s="1"/>
  <c r="T398" i="8"/>
  <c r="S398" i="8" s="1"/>
  <c r="T397" i="8"/>
  <c r="S397" i="8" s="1"/>
  <c r="T396" i="8"/>
  <c r="S396" i="8" s="1"/>
  <c r="T395" i="8"/>
  <c r="S395" i="8" s="1"/>
  <c r="T394" i="8"/>
  <c r="S394" i="8" s="1"/>
  <c r="T393" i="8"/>
  <c r="S393" i="8" s="1"/>
  <c r="T391" i="8"/>
  <c r="S391" i="8" s="1"/>
  <c r="T388" i="8"/>
  <c r="S388" i="8" s="1"/>
  <c r="T387" i="8"/>
  <c r="S387" i="8" s="1"/>
  <c r="T385" i="8"/>
  <c r="S385" i="8" s="1"/>
  <c r="T384" i="8"/>
  <c r="S384" i="8" s="1"/>
  <c r="T383" i="8"/>
  <c r="S383" i="8" s="1"/>
  <c r="T382" i="8"/>
  <c r="S382" i="8" s="1"/>
  <c r="T381" i="8"/>
  <c r="S381" i="8" s="1"/>
  <c r="T380" i="8"/>
  <c r="S380" i="8" s="1"/>
  <c r="T379" i="8"/>
  <c r="S379" i="8" s="1"/>
  <c r="T378" i="8"/>
  <c r="S378" i="8" s="1"/>
  <c r="T377" i="8"/>
  <c r="S377" i="8" s="1"/>
  <c r="M376" i="8"/>
  <c r="T376" i="8" s="1"/>
  <c r="S376" i="8" s="1"/>
  <c r="T374" i="8"/>
  <c r="S374" i="8" s="1"/>
  <c r="T371" i="8"/>
  <c r="S371" i="8" s="1"/>
  <c r="T369" i="8"/>
  <c r="S369" i="8" s="1"/>
  <c r="T368" i="8"/>
  <c r="S368" i="8" s="1"/>
  <c r="T367" i="8"/>
  <c r="S367" i="8" s="1"/>
  <c r="T366" i="8"/>
  <c r="S366" i="8" s="1"/>
  <c r="T365" i="8"/>
  <c r="S365" i="8" s="1"/>
  <c r="T364" i="8"/>
  <c r="S364" i="8" s="1"/>
  <c r="T363" i="8"/>
  <c r="S363" i="8" s="1"/>
  <c r="T362" i="8"/>
  <c r="S362" i="8" s="1"/>
  <c r="T361" i="8"/>
  <c r="S361" i="8" s="1"/>
  <c r="T359" i="8"/>
  <c r="S359" i="8" s="1"/>
  <c r="T358" i="8"/>
  <c r="S358" i="8" s="1"/>
  <c r="T357" i="8"/>
  <c r="S357" i="8" s="1"/>
  <c r="T356" i="8"/>
  <c r="S356" i="8" s="1"/>
  <c r="T354" i="8"/>
  <c r="S354" i="8" s="1"/>
  <c r="T353" i="8"/>
  <c r="S353" i="8" s="1"/>
  <c r="T352" i="8"/>
  <c r="S352" i="8" s="1"/>
  <c r="T350" i="8"/>
  <c r="S350" i="8" s="1"/>
  <c r="T349" i="8"/>
  <c r="S349" i="8" s="1"/>
  <c r="T348" i="8"/>
  <c r="S348" i="8" s="1"/>
  <c r="T347" i="8"/>
  <c r="S347" i="8" s="1"/>
  <c r="T346" i="8"/>
  <c r="S346" i="8" s="1"/>
  <c r="T342" i="8"/>
  <c r="S342" i="8" s="1"/>
  <c r="T341" i="8"/>
  <c r="S341" i="8" s="1"/>
  <c r="T339" i="8"/>
  <c r="S339" i="8" s="1"/>
  <c r="T337" i="8"/>
  <c r="S337" i="8" s="1"/>
  <c r="T333" i="8"/>
  <c r="S333" i="8" s="1"/>
  <c r="T331" i="8"/>
  <c r="S331" i="8" s="1"/>
  <c r="T330" i="8"/>
  <c r="S330" i="8" s="1"/>
  <c r="T329" i="8"/>
  <c r="S329" i="8" s="1"/>
  <c r="T328" i="8"/>
  <c r="S328" i="8" s="1"/>
  <c r="T326" i="8"/>
  <c r="S326" i="8" s="1"/>
  <c r="T325" i="8"/>
  <c r="S325" i="8" s="1"/>
  <c r="T324" i="8"/>
  <c r="S324" i="8" s="1"/>
  <c r="T323" i="8"/>
  <c r="S323" i="8" s="1"/>
  <c r="T321" i="8"/>
  <c r="S321" i="8" s="1"/>
  <c r="T320" i="8"/>
  <c r="S320" i="8" s="1"/>
  <c r="T318" i="8"/>
  <c r="S318" i="8" s="1"/>
  <c r="T317" i="8"/>
  <c r="S317" i="8" s="1"/>
  <c r="T316" i="8"/>
  <c r="S316" i="8" s="1"/>
  <c r="T315" i="8"/>
  <c r="S315" i="8" s="1"/>
  <c r="T314" i="8"/>
  <c r="S314" i="8" s="1"/>
  <c r="M313" i="8"/>
  <c r="T313" i="8" s="1"/>
  <c r="S313" i="8" s="1"/>
  <c r="T312" i="8"/>
  <c r="S312" i="8" s="1"/>
  <c r="T311" i="8"/>
  <c r="S311" i="8" s="1"/>
  <c r="T310" i="8"/>
  <c r="S310" i="8" s="1"/>
  <c r="T309" i="8"/>
  <c r="S309" i="8" s="1"/>
  <c r="T308" i="8"/>
  <c r="S308" i="8" s="1"/>
  <c r="T307" i="8"/>
  <c r="S307" i="8" s="1"/>
  <c r="T306" i="8"/>
  <c r="S306" i="8" s="1"/>
  <c r="T305" i="8"/>
  <c r="S305" i="8" s="1"/>
  <c r="T304" i="8"/>
  <c r="S304" i="8" s="1"/>
  <c r="T303" i="8"/>
  <c r="S303" i="8" s="1"/>
  <c r="T301" i="8"/>
  <c r="S301" i="8" s="1"/>
  <c r="T300" i="8"/>
  <c r="S300" i="8" s="1"/>
  <c r="T299" i="8"/>
  <c r="S299" i="8" s="1"/>
  <c r="T298" i="8"/>
  <c r="S298" i="8" s="1"/>
  <c r="T297" i="8"/>
  <c r="S297" i="8" s="1"/>
  <c r="T295" i="8"/>
  <c r="S295" i="8" s="1"/>
  <c r="T293" i="8"/>
  <c r="S293" i="8" s="1"/>
  <c r="T291" i="8"/>
  <c r="S291" i="8" s="1"/>
  <c r="T290" i="8"/>
  <c r="S290" i="8" s="1"/>
  <c r="T289" i="8"/>
  <c r="S289" i="8" s="1"/>
  <c r="T288" i="8"/>
  <c r="S288" i="8" s="1"/>
  <c r="T285" i="8"/>
  <c r="S285" i="8" s="1"/>
  <c r="T283" i="8"/>
  <c r="S283" i="8" s="1"/>
  <c r="T282" i="8"/>
  <c r="S282" i="8" s="1"/>
  <c r="T280" i="8"/>
  <c r="S280" i="8" s="1"/>
  <c r="T278" i="8"/>
  <c r="S278" i="8" s="1"/>
  <c r="T277" i="8"/>
  <c r="S277" i="8" s="1"/>
  <c r="M276" i="8"/>
  <c r="T274" i="8"/>
  <c r="S274" i="8" s="1"/>
  <c r="T273" i="8"/>
  <c r="S273" i="8" s="1"/>
  <c r="T271" i="8"/>
  <c r="S271" i="8" s="1"/>
  <c r="T270" i="8"/>
  <c r="S270" i="8" s="1"/>
  <c r="T269" i="8"/>
  <c r="S269" i="8" s="1"/>
  <c r="T267" i="8"/>
  <c r="S267" i="8" s="1"/>
  <c r="T266" i="8"/>
  <c r="S266" i="8" s="1"/>
  <c r="T265" i="8"/>
  <c r="S265" i="8" s="1"/>
  <c r="T264" i="8"/>
  <c r="S264" i="8" s="1"/>
  <c r="T261" i="8"/>
  <c r="S261" i="8" s="1"/>
  <c r="T258" i="8"/>
  <c r="S258" i="8" s="1"/>
  <c r="T256" i="8"/>
  <c r="S256" i="8" s="1"/>
  <c r="T255" i="8"/>
  <c r="S255" i="8" s="1"/>
  <c r="T251" i="8"/>
  <c r="S251" i="8" s="1"/>
  <c r="T243" i="8"/>
  <c r="S243" i="8" s="1"/>
  <c r="T234" i="8"/>
  <c r="S234" i="8" s="1"/>
  <c r="T233" i="8"/>
  <c r="S233" i="8" s="1"/>
  <c r="T224" i="8"/>
  <c r="S224" i="8" s="1"/>
  <c r="T223" i="8"/>
  <c r="S223" i="8" s="1"/>
  <c r="T221" i="8"/>
  <c r="S221" i="8" s="1"/>
  <c r="T220" i="8"/>
  <c r="S220" i="8" s="1"/>
  <c r="T218" i="8"/>
  <c r="S218" i="8" s="1"/>
  <c r="T210" i="8"/>
  <c r="S210" i="8" s="1"/>
  <c r="T209" i="8"/>
  <c r="S209" i="8" s="1"/>
  <c r="T201" i="8"/>
  <c r="S201" i="8" s="1"/>
  <c r="T193" i="8"/>
  <c r="S193" i="8" s="1"/>
  <c r="T189" i="8"/>
  <c r="S189" i="8" s="1"/>
  <c r="T186" i="8"/>
  <c r="S186" i="8" s="1"/>
  <c r="T176" i="8"/>
  <c r="S176" i="8" s="1"/>
  <c r="T173" i="8"/>
  <c r="S173" i="8" s="1"/>
  <c r="T172" i="8"/>
  <c r="S172" i="8" s="1"/>
  <c r="T168" i="8"/>
  <c r="S168" i="8" s="1"/>
  <c r="T167" i="8"/>
  <c r="S167" i="8" s="1"/>
  <c r="T166" i="8"/>
  <c r="S166" i="8" s="1"/>
  <c r="T159" i="8"/>
  <c r="S159" i="8" s="1"/>
  <c r="T150" i="8"/>
  <c r="S150" i="8" s="1"/>
  <c r="T146" i="8"/>
  <c r="S146" i="8" s="1"/>
  <c r="T145" i="8"/>
  <c r="S145" i="8" s="1"/>
  <c r="T144" i="8"/>
  <c r="S144" i="8" s="1"/>
  <c r="T143" i="8"/>
  <c r="S143" i="8" s="1"/>
  <c r="T141" i="8"/>
  <c r="S141" i="8" s="1"/>
  <c r="T140" i="8"/>
  <c r="S140" i="8" s="1"/>
  <c r="T139" i="8"/>
  <c r="S139" i="8" s="1"/>
  <c r="T137" i="8"/>
  <c r="S137" i="8" s="1"/>
  <c r="T136" i="8"/>
  <c r="S136" i="8" s="1"/>
  <c r="T135" i="8"/>
  <c r="S135" i="8" s="1"/>
  <c r="M134" i="8"/>
  <c r="T134" i="8" s="1"/>
  <c r="S134" i="8" s="1"/>
  <c r="T133" i="8"/>
  <c r="S133" i="8" s="1"/>
  <c r="T132" i="8"/>
  <c r="S132" i="8" s="1"/>
  <c r="T131" i="8"/>
  <c r="S131" i="8" s="1"/>
  <c r="T130" i="8"/>
  <c r="S130" i="8" s="1"/>
  <c r="T129" i="8"/>
  <c r="S129" i="8" s="1"/>
  <c r="T128" i="8"/>
  <c r="S128" i="8" s="1"/>
  <c r="T127" i="8"/>
  <c r="S127" i="8" s="1"/>
  <c r="T123" i="8"/>
  <c r="S123" i="8" s="1"/>
  <c r="T119" i="8"/>
  <c r="S119" i="8" s="1"/>
  <c r="T118" i="8"/>
  <c r="S118" i="8" s="1"/>
  <c r="T117" i="8"/>
  <c r="S117" i="8" s="1"/>
  <c r="T116" i="8"/>
  <c r="S116" i="8" s="1"/>
  <c r="T115" i="8"/>
  <c r="S115" i="8" s="1"/>
  <c r="T113" i="8"/>
  <c r="S113" i="8" s="1"/>
  <c r="T112" i="8"/>
  <c r="S112" i="8" s="1"/>
  <c r="T111" i="8"/>
  <c r="S111" i="8" s="1"/>
  <c r="T110" i="8"/>
  <c r="S110" i="8" s="1"/>
  <c r="T109" i="8"/>
  <c r="S109" i="8" s="1"/>
  <c r="T107" i="8"/>
  <c r="S107" i="8" s="1"/>
  <c r="T106" i="8"/>
  <c r="S106" i="8" s="1"/>
  <c r="T105" i="8"/>
  <c r="S105" i="8" s="1"/>
  <c r="T104" i="8"/>
  <c r="S104" i="8" s="1"/>
  <c r="T103" i="8"/>
  <c r="S103" i="8" s="1"/>
  <c r="T98" i="8"/>
  <c r="S98" i="8" s="1"/>
  <c r="T97" i="8"/>
  <c r="S97" i="8" s="1"/>
  <c r="T96" i="8"/>
  <c r="S96" i="8" s="1"/>
  <c r="T95" i="8"/>
  <c r="S95" i="8" s="1"/>
  <c r="T94" i="8"/>
  <c r="S94" i="8" s="1"/>
  <c r="T92" i="8"/>
  <c r="S92" i="8" s="1"/>
  <c r="T91" i="8"/>
  <c r="S91" i="8" s="1"/>
  <c r="T88" i="8"/>
  <c r="S88" i="8" s="1"/>
  <c r="T87" i="8"/>
  <c r="S87" i="8" s="1"/>
  <c r="T85" i="8"/>
  <c r="S85" i="8" s="1"/>
  <c r="T84" i="8"/>
  <c r="S84" i="8" s="1"/>
  <c r="T83" i="8"/>
  <c r="S83" i="8" s="1"/>
  <c r="T80" i="8"/>
  <c r="S80" i="8" s="1"/>
  <c r="T79" i="8"/>
  <c r="S79" i="8" s="1"/>
  <c r="T78" i="8"/>
  <c r="S78" i="8" s="1"/>
  <c r="T77" i="8"/>
  <c r="S77" i="8" s="1"/>
  <c r="T76" i="8"/>
  <c r="S76" i="8" s="1"/>
  <c r="T75" i="8"/>
  <c r="S75" i="8" s="1"/>
  <c r="T74" i="8"/>
  <c r="S74" i="8" s="1"/>
  <c r="T73" i="8"/>
  <c r="S73" i="8" s="1"/>
  <c r="T71" i="8"/>
  <c r="S71" i="8" s="1"/>
  <c r="T68" i="8"/>
  <c r="S68" i="8" s="1"/>
  <c r="T67" i="8"/>
  <c r="S67" i="8" s="1"/>
  <c r="T66" i="8"/>
  <c r="S66" i="8" s="1"/>
  <c r="T65" i="8"/>
  <c r="S65" i="8" s="1"/>
  <c r="T64" i="8"/>
  <c r="S64" i="8" s="1"/>
  <c r="T61" i="8"/>
  <c r="S61" i="8" s="1"/>
  <c r="T60" i="8"/>
  <c r="S60" i="8" s="1"/>
  <c r="T59" i="8"/>
  <c r="S59" i="8" s="1"/>
  <c r="T56" i="8"/>
  <c r="S56" i="8" s="1"/>
  <c r="T55" i="8"/>
  <c r="S55" i="8" s="1"/>
  <c r="T48" i="8"/>
  <c r="S48" i="8" s="1"/>
  <c r="T47" i="8"/>
  <c r="S47" i="8" s="1"/>
  <c r="T45" i="8"/>
  <c r="S45" i="8" s="1"/>
  <c r="T44" i="8"/>
  <c r="S44" i="8" s="1"/>
  <c r="T43" i="8"/>
  <c r="S43" i="8" s="1"/>
  <c r="T42" i="8"/>
  <c r="S42" i="8" s="1"/>
  <c r="T39" i="8"/>
  <c r="S39" i="8" s="1"/>
  <c r="T34" i="8"/>
  <c r="S34" i="8" s="1"/>
  <c r="T28" i="8"/>
  <c r="S28" i="8" s="1"/>
  <c r="T27" i="8"/>
  <c r="S27" i="8" s="1"/>
  <c r="T26" i="8"/>
  <c r="S26" i="8" s="1"/>
  <c r="T21" i="8"/>
  <c r="S21" i="8" s="1"/>
  <c r="T20" i="8"/>
  <c r="S20" i="8" s="1"/>
  <c r="T17" i="8"/>
  <c r="S17" i="8" s="1"/>
  <c r="T16" i="8"/>
  <c r="S16" i="8" s="1"/>
  <c r="T14" i="8"/>
  <c r="S14" i="8" s="1"/>
  <c r="T12" i="8"/>
  <c r="S12" i="8" s="1"/>
  <c r="T8" i="8"/>
  <c r="S8" i="8" s="1"/>
  <c r="T7" i="8"/>
  <c r="S7" i="8" s="1"/>
  <c r="T5" i="8"/>
  <c r="S5" i="8" s="1"/>
  <c r="T4" i="8"/>
  <c r="S4" i="8" s="1"/>
  <c r="T3" i="8"/>
  <c r="S3" i="8" s="1"/>
  <c r="O596" i="10"/>
  <c r="M596" i="10"/>
  <c r="L596" i="10"/>
  <c r="K596" i="10"/>
  <c r="J596" i="10"/>
  <c r="I596" i="10"/>
  <c r="P595" i="10"/>
  <c r="N595" i="10"/>
  <c r="P594" i="10"/>
  <c r="N594" i="10"/>
  <c r="P593" i="10"/>
  <c r="N593" i="10"/>
  <c r="P592" i="10"/>
  <c r="N592" i="10"/>
  <c r="P591" i="10"/>
  <c r="N591" i="10"/>
  <c r="P590" i="10"/>
  <c r="N590" i="10"/>
  <c r="P589" i="10"/>
  <c r="N589" i="10"/>
  <c r="P588" i="10"/>
  <c r="N588" i="10"/>
  <c r="P587" i="10"/>
  <c r="N587" i="10"/>
  <c r="P586" i="10"/>
  <c r="N586" i="10"/>
  <c r="P585" i="10"/>
  <c r="N585" i="10"/>
  <c r="P584" i="10"/>
  <c r="N584" i="10"/>
  <c r="P583" i="10"/>
  <c r="N583" i="10"/>
  <c r="P582" i="10"/>
  <c r="N582" i="10"/>
  <c r="P581" i="10"/>
  <c r="N581" i="10"/>
  <c r="P580" i="10"/>
  <c r="N580" i="10"/>
  <c r="P579" i="10"/>
  <c r="N579" i="10"/>
  <c r="P578" i="10"/>
  <c r="N578" i="10"/>
  <c r="P577" i="10"/>
  <c r="N577" i="10"/>
  <c r="P576" i="10"/>
  <c r="N576" i="10"/>
  <c r="P575" i="10"/>
  <c r="N575" i="10"/>
  <c r="P574" i="10"/>
  <c r="N574" i="10"/>
  <c r="P573" i="10"/>
  <c r="N573" i="10"/>
  <c r="P572" i="10"/>
  <c r="N572" i="10"/>
  <c r="P571" i="10"/>
  <c r="N571" i="10"/>
  <c r="P570" i="10"/>
  <c r="N570" i="10"/>
  <c r="P569" i="10"/>
  <c r="N569" i="10"/>
  <c r="P568" i="10"/>
  <c r="N568" i="10"/>
  <c r="P567" i="10"/>
  <c r="N567" i="10"/>
  <c r="P566" i="10"/>
  <c r="N566" i="10"/>
  <c r="P565" i="10"/>
  <c r="N565" i="10"/>
  <c r="P564" i="10"/>
  <c r="N564" i="10"/>
  <c r="P563" i="10"/>
  <c r="N563" i="10"/>
  <c r="P562" i="10"/>
  <c r="N562" i="10"/>
  <c r="P561" i="10"/>
  <c r="N561" i="10"/>
  <c r="P560" i="10"/>
  <c r="N560" i="10"/>
  <c r="P559" i="10"/>
  <c r="N559" i="10"/>
  <c r="P558" i="10"/>
  <c r="N558" i="10"/>
  <c r="P557" i="10"/>
  <c r="N557" i="10"/>
  <c r="P556" i="10"/>
  <c r="N556" i="10"/>
  <c r="P555" i="10"/>
  <c r="N555" i="10"/>
  <c r="P554" i="10"/>
  <c r="N554" i="10"/>
  <c r="P553" i="10"/>
  <c r="N553" i="10"/>
  <c r="P552" i="10"/>
  <c r="N552" i="10"/>
  <c r="P551" i="10"/>
  <c r="N551" i="10"/>
  <c r="P550" i="10"/>
  <c r="N550" i="10"/>
  <c r="P549" i="10"/>
  <c r="N549" i="10"/>
  <c r="P548" i="10"/>
  <c r="N548" i="10"/>
  <c r="P547" i="10"/>
  <c r="N547" i="10"/>
  <c r="P546" i="10"/>
  <c r="N546" i="10"/>
  <c r="P545" i="10"/>
  <c r="N545" i="10"/>
  <c r="P544" i="10"/>
  <c r="N544" i="10"/>
  <c r="P543" i="10"/>
  <c r="N543" i="10"/>
  <c r="P542" i="10"/>
  <c r="N542" i="10"/>
  <c r="P541" i="10"/>
  <c r="N541" i="10"/>
  <c r="P540" i="10"/>
  <c r="N540" i="10"/>
  <c r="P539" i="10"/>
  <c r="N539" i="10"/>
  <c r="P538" i="10"/>
  <c r="N538" i="10"/>
  <c r="P537" i="10"/>
  <c r="N537" i="10"/>
  <c r="P536" i="10"/>
  <c r="N536" i="10"/>
  <c r="P535" i="10"/>
  <c r="N535" i="10"/>
  <c r="P534" i="10"/>
  <c r="N534" i="10"/>
  <c r="P533" i="10"/>
  <c r="N533" i="10"/>
  <c r="P532" i="10"/>
  <c r="N532" i="10"/>
  <c r="P531" i="10"/>
  <c r="N531" i="10"/>
  <c r="P530" i="10"/>
  <c r="N530" i="10"/>
  <c r="P529" i="10"/>
  <c r="N529" i="10"/>
  <c r="P528" i="10"/>
  <c r="N528" i="10"/>
  <c r="P527" i="10"/>
  <c r="N527" i="10"/>
  <c r="P526" i="10"/>
  <c r="N526" i="10"/>
  <c r="P525" i="10"/>
  <c r="N525" i="10"/>
  <c r="P524" i="10"/>
  <c r="N524" i="10"/>
  <c r="P523" i="10"/>
  <c r="N523" i="10"/>
  <c r="P522" i="10"/>
  <c r="N522" i="10"/>
  <c r="P521" i="10"/>
  <c r="N521" i="10"/>
  <c r="P520" i="10"/>
  <c r="N520" i="10"/>
  <c r="P519" i="10"/>
  <c r="N519" i="10"/>
  <c r="P518" i="10"/>
  <c r="N518" i="10"/>
  <c r="P517" i="10"/>
  <c r="N517" i="10"/>
  <c r="P516" i="10"/>
  <c r="N516" i="10"/>
  <c r="P515" i="10"/>
  <c r="N515" i="10"/>
  <c r="P514" i="10"/>
  <c r="N514" i="10"/>
  <c r="P513" i="10"/>
  <c r="N513" i="10"/>
  <c r="P512" i="10"/>
  <c r="N512" i="10"/>
  <c r="P511" i="10"/>
  <c r="N511" i="10"/>
  <c r="P510" i="10"/>
  <c r="N510" i="10"/>
  <c r="P509" i="10"/>
  <c r="N509" i="10"/>
  <c r="P508" i="10"/>
  <c r="N508" i="10"/>
  <c r="P507" i="10"/>
  <c r="N507" i="10"/>
  <c r="P506" i="10"/>
  <c r="N506" i="10"/>
  <c r="P505" i="10"/>
  <c r="N505" i="10"/>
  <c r="P504" i="10"/>
  <c r="N504" i="10"/>
  <c r="P503" i="10"/>
  <c r="N503" i="10"/>
  <c r="P502" i="10"/>
  <c r="N502" i="10"/>
  <c r="P501" i="10"/>
  <c r="N501" i="10"/>
  <c r="P500" i="10"/>
  <c r="N500" i="10"/>
  <c r="P499" i="10"/>
  <c r="N499" i="10"/>
  <c r="P498" i="10"/>
  <c r="N498" i="10"/>
  <c r="P497" i="10"/>
  <c r="N497" i="10"/>
  <c r="P496" i="10"/>
  <c r="N496" i="10"/>
  <c r="P495" i="10"/>
  <c r="N495" i="10"/>
  <c r="P494" i="10"/>
  <c r="N494" i="10"/>
  <c r="P493" i="10"/>
  <c r="N493" i="10"/>
  <c r="P492" i="10"/>
  <c r="N492" i="10"/>
  <c r="P491" i="10"/>
  <c r="N491" i="10"/>
  <c r="P490" i="10"/>
  <c r="N490" i="10"/>
  <c r="P489" i="10"/>
  <c r="N489" i="10"/>
  <c r="P488" i="10"/>
  <c r="N488" i="10"/>
  <c r="P487" i="10"/>
  <c r="N487" i="10"/>
  <c r="P486" i="10"/>
  <c r="N486" i="10"/>
  <c r="P485" i="10"/>
  <c r="N485" i="10"/>
  <c r="P484" i="10"/>
  <c r="N484" i="10"/>
  <c r="P483" i="10"/>
  <c r="N483" i="10"/>
  <c r="P482" i="10"/>
  <c r="N482" i="10"/>
  <c r="P481" i="10"/>
  <c r="N481" i="10"/>
  <c r="P480" i="10"/>
  <c r="N480" i="10"/>
  <c r="P479" i="10"/>
  <c r="N479" i="10"/>
  <c r="P478" i="10"/>
  <c r="N478" i="10"/>
  <c r="P477" i="10"/>
  <c r="N477" i="10"/>
  <c r="P476" i="10"/>
  <c r="N476" i="10"/>
  <c r="P475" i="10"/>
  <c r="N475" i="10"/>
  <c r="P474" i="10"/>
  <c r="N474" i="10"/>
  <c r="P473" i="10"/>
  <c r="N473" i="10"/>
  <c r="P472" i="10"/>
  <c r="N472" i="10"/>
  <c r="P471" i="10"/>
  <c r="N471" i="10"/>
  <c r="P470" i="10"/>
  <c r="N470" i="10"/>
  <c r="P469" i="10"/>
  <c r="N469" i="10"/>
  <c r="P468" i="10"/>
  <c r="N468" i="10"/>
  <c r="P467" i="10"/>
  <c r="N467" i="10"/>
  <c r="P466" i="10"/>
  <c r="N466" i="10"/>
  <c r="P465" i="10"/>
  <c r="N465" i="10"/>
  <c r="P464" i="10"/>
  <c r="N464" i="10"/>
  <c r="P463" i="10"/>
  <c r="N463" i="10"/>
  <c r="P462" i="10"/>
  <c r="N462" i="10"/>
  <c r="P461" i="10"/>
  <c r="N461" i="10"/>
  <c r="P460" i="10"/>
  <c r="N460" i="10"/>
  <c r="P459" i="10"/>
  <c r="N459" i="10"/>
  <c r="P458" i="10"/>
  <c r="N458" i="10"/>
  <c r="P457" i="10"/>
  <c r="N457" i="10"/>
  <c r="P456" i="10"/>
  <c r="N456" i="10"/>
  <c r="P455" i="10"/>
  <c r="N455" i="10"/>
  <c r="P454" i="10"/>
  <c r="N454" i="10"/>
  <c r="P453" i="10"/>
  <c r="N453" i="10"/>
  <c r="P452" i="10"/>
  <c r="N452" i="10"/>
  <c r="P451" i="10"/>
  <c r="N451" i="10"/>
  <c r="P450" i="10"/>
  <c r="N450" i="10"/>
  <c r="P449" i="10"/>
  <c r="N449" i="10"/>
  <c r="P448" i="10"/>
  <c r="N448" i="10"/>
  <c r="P447" i="10"/>
  <c r="N447" i="10"/>
  <c r="P446" i="10"/>
  <c r="N446" i="10"/>
  <c r="P445" i="10"/>
  <c r="N445" i="10"/>
  <c r="P444" i="10"/>
  <c r="N444" i="10"/>
  <c r="P443" i="10"/>
  <c r="N443" i="10"/>
  <c r="P442" i="10"/>
  <c r="N442" i="10"/>
  <c r="P441" i="10"/>
  <c r="N441" i="10"/>
  <c r="P440" i="10"/>
  <c r="N440" i="10"/>
  <c r="P439" i="10"/>
  <c r="N439" i="10"/>
  <c r="P438" i="10"/>
  <c r="N438" i="10"/>
  <c r="P437" i="10"/>
  <c r="N437" i="10"/>
  <c r="P436" i="10"/>
  <c r="N436" i="10"/>
  <c r="P435" i="10"/>
  <c r="N435" i="10"/>
  <c r="P434" i="10"/>
  <c r="N434" i="10"/>
  <c r="P433" i="10"/>
  <c r="N433" i="10"/>
  <c r="P432" i="10"/>
  <c r="N432" i="10"/>
  <c r="P431" i="10"/>
  <c r="N431" i="10"/>
  <c r="P430" i="10"/>
  <c r="N430" i="10"/>
  <c r="P429" i="10"/>
  <c r="N429" i="10"/>
  <c r="P428" i="10"/>
  <c r="N428" i="10"/>
  <c r="P427" i="10"/>
  <c r="N427" i="10"/>
  <c r="P426" i="10"/>
  <c r="N426" i="10"/>
  <c r="P425" i="10"/>
  <c r="N425" i="10"/>
  <c r="P424" i="10"/>
  <c r="N424" i="10"/>
  <c r="P423" i="10"/>
  <c r="N423" i="10"/>
  <c r="P422" i="10"/>
  <c r="N422" i="10"/>
  <c r="P421" i="10"/>
  <c r="N421" i="10"/>
  <c r="P420" i="10"/>
  <c r="N420" i="10"/>
  <c r="P419" i="10"/>
  <c r="N419" i="10"/>
  <c r="P418" i="10"/>
  <c r="N418" i="10"/>
  <c r="P417" i="10"/>
  <c r="N417" i="10"/>
  <c r="P416" i="10"/>
  <c r="N416" i="10"/>
  <c r="P415" i="10"/>
  <c r="N415" i="10"/>
  <c r="P414" i="10"/>
  <c r="N414" i="10"/>
  <c r="P413" i="10"/>
  <c r="N413" i="10"/>
  <c r="P412" i="10"/>
  <c r="N412" i="10"/>
  <c r="P411" i="10"/>
  <c r="N411" i="10"/>
  <c r="P410" i="10"/>
  <c r="N410" i="10"/>
  <c r="P409" i="10"/>
  <c r="N409" i="10"/>
  <c r="P408" i="10"/>
  <c r="N408" i="10"/>
  <c r="P407" i="10"/>
  <c r="N407" i="10"/>
  <c r="P406" i="10"/>
  <c r="N406" i="10"/>
  <c r="P405" i="10"/>
  <c r="N405" i="10"/>
  <c r="P404" i="10"/>
  <c r="N404" i="10"/>
  <c r="P403" i="10"/>
  <c r="N403" i="10"/>
  <c r="P402" i="10"/>
  <c r="N402" i="10"/>
  <c r="P401" i="10"/>
  <c r="N401" i="10"/>
  <c r="P400" i="10"/>
  <c r="N400" i="10"/>
  <c r="P399" i="10"/>
  <c r="N399" i="10"/>
  <c r="P398" i="10"/>
  <c r="N398" i="10"/>
  <c r="P397" i="10"/>
  <c r="N397" i="10"/>
  <c r="P396" i="10"/>
  <c r="N396" i="10"/>
  <c r="P395" i="10"/>
  <c r="N395" i="10"/>
  <c r="P394" i="10"/>
  <c r="N394" i="10"/>
  <c r="P393" i="10"/>
  <c r="N393" i="10"/>
  <c r="P392" i="10"/>
  <c r="N392" i="10"/>
  <c r="P391" i="10"/>
  <c r="N391" i="10"/>
  <c r="P390" i="10"/>
  <c r="N390" i="10"/>
  <c r="P389" i="10"/>
  <c r="N389" i="10"/>
  <c r="P388" i="10"/>
  <c r="N388" i="10"/>
  <c r="P387" i="10"/>
  <c r="N387" i="10"/>
  <c r="P386" i="10"/>
  <c r="N386" i="10"/>
  <c r="P385" i="10"/>
  <c r="N385" i="10"/>
  <c r="P384" i="10"/>
  <c r="N384" i="10"/>
  <c r="P383" i="10"/>
  <c r="N383" i="10"/>
  <c r="P382" i="10"/>
  <c r="N382" i="10"/>
  <c r="P381" i="10"/>
  <c r="N381" i="10"/>
  <c r="P380" i="10"/>
  <c r="N380" i="10"/>
  <c r="P379" i="10"/>
  <c r="N379" i="10"/>
  <c r="P378" i="10"/>
  <c r="N378" i="10"/>
  <c r="P377" i="10"/>
  <c r="N377" i="10"/>
  <c r="P376" i="10"/>
  <c r="N376" i="10"/>
  <c r="P375" i="10"/>
  <c r="N375" i="10"/>
  <c r="P374" i="10"/>
  <c r="N374" i="10"/>
  <c r="P373" i="10"/>
  <c r="N373" i="10"/>
  <c r="P372" i="10"/>
  <c r="N372" i="10"/>
  <c r="P371" i="10"/>
  <c r="N371" i="10"/>
  <c r="P370" i="10"/>
  <c r="N370" i="10"/>
  <c r="P369" i="10"/>
  <c r="N369" i="10"/>
  <c r="P368" i="10"/>
  <c r="N368" i="10"/>
  <c r="P367" i="10"/>
  <c r="N367" i="10"/>
  <c r="P366" i="10"/>
  <c r="N366" i="10"/>
  <c r="P365" i="10"/>
  <c r="N365" i="10"/>
  <c r="P364" i="10"/>
  <c r="N364" i="10"/>
  <c r="P363" i="10"/>
  <c r="N363" i="10"/>
  <c r="P362" i="10"/>
  <c r="N362" i="10"/>
  <c r="P361" i="10"/>
  <c r="N361" i="10"/>
  <c r="P360" i="10"/>
  <c r="N360" i="10"/>
  <c r="P359" i="10"/>
  <c r="N359" i="10"/>
  <c r="P358" i="10"/>
  <c r="N358" i="10"/>
  <c r="P357" i="10"/>
  <c r="N357" i="10"/>
  <c r="P356" i="10"/>
  <c r="N356" i="10"/>
  <c r="P355" i="10"/>
  <c r="N355" i="10"/>
  <c r="P354" i="10"/>
  <c r="N354" i="10"/>
  <c r="P353" i="10"/>
  <c r="N353" i="10"/>
  <c r="P352" i="10"/>
  <c r="N352" i="10"/>
  <c r="P351" i="10"/>
  <c r="N351" i="10"/>
  <c r="P350" i="10"/>
  <c r="N350" i="10"/>
  <c r="P349" i="10"/>
  <c r="N349" i="10"/>
  <c r="P348" i="10"/>
  <c r="N348" i="10"/>
  <c r="P347" i="10"/>
  <c r="N347" i="10"/>
  <c r="P346" i="10"/>
  <c r="N346" i="10"/>
  <c r="P345" i="10"/>
  <c r="N345" i="10"/>
  <c r="P344" i="10"/>
  <c r="N344" i="10"/>
  <c r="P343" i="10"/>
  <c r="N343" i="10"/>
  <c r="P342" i="10"/>
  <c r="N342" i="10"/>
  <c r="P341" i="10"/>
  <c r="N341" i="10"/>
  <c r="P340" i="10"/>
  <c r="N340" i="10"/>
  <c r="P339" i="10"/>
  <c r="N339" i="10"/>
  <c r="P338" i="10"/>
  <c r="N338" i="10"/>
  <c r="P337" i="10"/>
  <c r="N337" i="10"/>
  <c r="P336" i="10"/>
  <c r="N336" i="10"/>
  <c r="P335" i="10"/>
  <c r="N335" i="10"/>
  <c r="P334" i="10"/>
  <c r="N334" i="10"/>
  <c r="P333" i="10"/>
  <c r="N333" i="10"/>
  <c r="P332" i="10"/>
  <c r="N332" i="10"/>
  <c r="P331" i="10"/>
  <c r="N331" i="10"/>
  <c r="P330" i="10"/>
  <c r="N330" i="10"/>
  <c r="P329" i="10"/>
  <c r="N329" i="10"/>
  <c r="P328" i="10"/>
  <c r="N328" i="10"/>
  <c r="P327" i="10"/>
  <c r="N327" i="10"/>
  <c r="P326" i="10"/>
  <c r="N326" i="10"/>
  <c r="P325" i="10"/>
  <c r="N325" i="10"/>
  <c r="P324" i="10"/>
  <c r="N324" i="10"/>
  <c r="P323" i="10"/>
  <c r="N323" i="10"/>
  <c r="P322" i="10"/>
  <c r="N322" i="10"/>
  <c r="P321" i="10"/>
  <c r="N321" i="10"/>
  <c r="P320" i="10"/>
  <c r="N320" i="10"/>
  <c r="P319" i="10"/>
  <c r="N319" i="10"/>
  <c r="P318" i="10"/>
  <c r="N318" i="10"/>
  <c r="P317" i="10"/>
  <c r="N317" i="10"/>
  <c r="P316" i="10"/>
  <c r="N316" i="10"/>
  <c r="P315" i="10"/>
  <c r="N315" i="10"/>
  <c r="P314" i="10"/>
  <c r="N314" i="10"/>
  <c r="P313" i="10"/>
  <c r="N313" i="10"/>
  <c r="P312" i="10"/>
  <c r="N312" i="10"/>
  <c r="P311" i="10"/>
  <c r="N311" i="10"/>
  <c r="P310" i="10"/>
  <c r="N310" i="10"/>
  <c r="P309" i="10"/>
  <c r="N309" i="10"/>
  <c r="P308" i="10"/>
  <c r="N308" i="10"/>
  <c r="P307" i="10"/>
  <c r="N307" i="10"/>
  <c r="P306" i="10"/>
  <c r="N306" i="10"/>
  <c r="P305" i="10"/>
  <c r="N305" i="10"/>
  <c r="P304" i="10"/>
  <c r="N304" i="10"/>
  <c r="P303" i="10"/>
  <c r="N303" i="10"/>
  <c r="P302" i="10"/>
  <c r="N302" i="10"/>
  <c r="P301" i="10"/>
  <c r="N301" i="10"/>
  <c r="P300" i="10"/>
  <c r="N300" i="10"/>
  <c r="P299" i="10"/>
  <c r="N299" i="10"/>
  <c r="P298" i="10"/>
  <c r="N298" i="10"/>
  <c r="P297" i="10"/>
  <c r="N297" i="10"/>
  <c r="P296" i="10"/>
  <c r="N296" i="10"/>
  <c r="P295" i="10"/>
  <c r="N295" i="10"/>
  <c r="P294" i="10"/>
  <c r="N294" i="10"/>
  <c r="P293" i="10"/>
  <c r="N293" i="10"/>
  <c r="P292" i="10"/>
  <c r="N292" i="10"/>
  <c r="P291" i="10"/>
  <c r="N291" i="10"/>
  <c r="P290" i="10"/>
  <c r="N290" i="10"/>
  <c r="P289" i="10"/>
  <c r="N289" i="10"/>
  <c r="P288" i="10"/>
  <c r="N288" i="10"/>
  <c r="P287" i="10"/>
  <c r="N287" i="10"/>
  <c r="P286" i="10"/>
  <c r="N286" i="10"/>
  <c r="P285" i="10"/>
  <c r="N285" i="10"/>
  <c r="P284" i="10"/>
  <c r="N284" i="10"/>
  <c r="P283" i="10"/>
  <c r="N283" i="10"/>
  <c r="P282" i="10"/>
  <c r="N282" i="10"/>
  <c r="P281" i="10"/>
  <c r="N281" i="10"/>
  <c r="P280" i="10"/>
  <c r="N280" i="10"/>
  <c r="P279" i="10"/>
  <c r="N279" i="10"/>
  <c r="P278" i="10"/>
  <c r="N278" i="10"/>
  <c r="P277" i="10"/>
  <c r="N277" i="10"/>
  <c r="P276" i="10"/>
  <c r="N276" i="10"/>
  <c r="P275" i="10"/>
  <c r="N275" i="10"/>
  <c r="P274" i="10"/>
  <c r="N274" i="10"/>
  <c r="P273" i="10"/>
  <c r="N273" i="10"/>
  <c r="P272" i="10"/>
  <c r="N272" i="10"/>
  <c r="P271" i="10"/>
  <c r="N271" i="10"/>
  <c r="P270" i="10"/>
  <c r="N270" i="10"/>
  <c r="P269" i="10"/>
  <c r="N269" i="10"/>
  <c r="P268" i="10"/>
  <c r="N268" i="10"/>
  <c r="P267" i="10"/>
  <c r="N267" i="10"/>
  <c r="P266" i="10"/>
  <c r="N266" i="10"/>
  <c r="P265" i="10"/>
  <c r="N265" i="10"/>
  <c r="P264" i="10"/>
  <c r="N264" i="10"/>
  <c r="P263" i="10"/>
  <c r="N263" i="10"/>
  <c r="P262" i="10"/>
  <c r="N262" i="10"/>
  <c r="P261" i="10"/>
  <c r="N261" i="10"/>
  <c r="P260" i="10"/>
  <c r="N260" i="10"/>
  <c r="P259" i="10"/>
  <c r="N259" i="10"/>
  <c r="P258" i="10"/>
  <c r="N258" i="10"/>
  <c r="P257" i="10"/>
  <c r="N257" i="10"/>
  <c r="P256" i="10"/>
  <c r="N256" i="10"/>
  <c r="P255" i="10"/>
  <c r="N255" i="10"/>
  <c r="P254" i="10"/>
  <c r="N254" i="10"/>
  <c r="P253" i="10"/>
  <c r="N253" i="10"/>
  <c r="P252" i="10"/>
  <c r="N252" i="10"/>
  <c r="P251" i="10"/>
  <c r="N251" i="10"/>
  <c r="P250" i="10"/>
  <c r="N250" i="10"/>
  <c r="P249" i="10"/>
  <c r="N249" i="10"/>
  <c r="P248" i="10"/>
  <c r="N248" i="10"/>
  <c r="P247" i="10"/>
  <c r="N247" i="10"/>
  <c r="P246" i="10"/>
  <c r="N246" i="10"/>
  <c r="P245" i="10"/>
  <c r="N245" i="10"/>
  <c r="P244" i="10"/>
  <c r="N244" i="10"/>
  <c r="P243" i="10"/>
  <c r="N243" i="10"/>
  <c r="P242" i="10"/>
  <c r="N242" i="10"/>
  <c r="P241" i="10"/>
  <c r="N241" i="10"/>
  <c r="P240" i="10"/>
  <c r="N240" i="10"/>
  <c r="P239" i="10"/>
  <c r="N239" i="10"/>
  <c r="P238" i="10"/>
  <c r="N238" i="10"/>
  <c r="P237" i="10"/>
  <c r="N237" i="10"/>
  <c r="P236" i="10"/>
  <c r="N236" i="10"/>
  <c r="P235" i="10"/>
  <c r="N235" i="10"/>
  <c r="P234" i="10"/>
  <c r="N234" i="10"/>
  <c r="P233" i="10"/>
  <c r="N233" i="10"/>
  <c r="P232" i="10"/>
  <c r="N232" i="10"/>
  <c r="P231" i="10"/>
  <c r="N231" i="10"/>
  <c r="P230" i="10"/>
  <c r="N230" i="10"/>
  <c r="P229" i="10"/>
  <c r="N229" i="10"/>
  <c r="P228" i="10"/>
  <c r="N228" i="10"/>
  <c r="P227" i="10"/>
  <c r="N227" i="10"/>
  <c r="P226" i="10"/>
  <c r="N226" i="10"/>
  <c r="P225" i="10"/>
  <c r="N225" i="10"/>
  <c r="P224" i="10"/>
  <c r="N224" i="10"/>
  <c r="P223" i="10"/>
  <c r="N223" i="10"/>
  <c r="P222" i="10"/>
  <c r="N222" i="10"/>
  <c r="P221" i="10"/>
  <c r="N221" i="10"/>
  <c r="P220" i="10"/>
  <c r="N220" i="10"/>
  <c r="P219" i="10"/>
  <c r="N219" i="10"/>
  <c r="P218" i="10"/>
  <c r="N218" i="10"/>
  <c r="P217" i="10"/>
  <c r="N217" i="10"/>
  <c r="P216" i="10"/>
  <c r="N216" i="10"/>
  <c r="P215" i="10"/>
  <c r="N215" i="10"/>
  <c r="P214" i="10"/>
  <c r="N214" i="10"/>
  <c r="P213" i="10"/>
  <c r="N213" i="10"/>
  <c r="P212" i="10"/>
  <c r="N212" i="10"/>
  <c r="P211" i="10"/>
  <c r="N211" i="10"/>
  <c r="P210" i="10"/>
  <c r="N210" i="10"/>
  <c r="P209" i="10"/>
  <c r="N209" i="10"/>
  <c r="P208" i="10"/>
  <c r="N208" i="10"/>
  <c r="P207" i="10"/>
  <c r="N207" i="10"/>
  <c r="P206" i="10"/>
  <c r="N206" i="10"/>
  <c r="P205" i="10"/>
  <c r="N205" i="10"/>
  <c r="P204" i="10"/>
  <c r="N204" i="10"/>
  <c r="P203" i="10"/>
  <c r="N203" i="10"/>
  <c r="P202" i="10"/>
  <c r="N202" i="10"/>
  <c r="P201" i="10"/>
  <c r="N201" i="10"/>
  <c r="P200" i="10"/>
  <c r="N200" i="10"/>
  <c r="P199" i="10"/>
  <c r="N199" i="10"/>
  <c r="P198" i="10"/>
  <c r="N198" i="10"/>
  <c r="P197" i="10"/>
  <c r="N197" i="10"/>
  <c r="P196" i="10"/>
  <c r="N196" i="10"/>
  <c r="P195" i="10"/>
  <c r="N195" i="10"/>
  <c r="P194" i="10"/>
  <c r="N194" i="10"/>
  <c r="P193" i="10"/>
  <c r="N193" i="10"/>
  <c r="P192" i="10"/>
  <c r="N192" i="10"/>
  <c r="P191" i="10"/>
  <c r="N191" i="10"/>
  <c r="P190" i="10"/>
  <c r="N190" i="10"/>
  <c r="P189" i="10"/>
  <c r="N189" i="10"/>
  <c r="P188" i="10"/>
  <c r="N188" i="10"/>
  <c r="P187" i="10"/>
  <c r="N187" i="10"/>
  <c r="P186" i="10"/>
  <c r="N186" i="10"/>
  <c r="P185" i="10"/>
  <c r="N185" i="10"/>
  <c r="P184" i="10"/>
  <c r="N184" i="10"/>
  <c r="P183" i="10"/>
  <c r="N183" i="10"/>
  <c r="P182" i="10"/>
  <c r="N182" i="10"/>
  <c r="P181" i="10"/>
  <c r="N181" i="10"/>
  <c r="P180" i="10"/>
  <c r="N180" i="10"/>
  <c r="P179" i="10"/>
  <c r="N179" i="10"/>
  <c r="P178" i="10"/>
  <c r="N178" i="10"/>
  <c r="P177" i="10"/>
  <c r="N177" i="10"/>
  <c r="P176" i="10"/>
  <c r="N176" i="10"/>
  <c r="P175" i="10"/>
  <c r="N175" i="10"/>
  <c r="P174" i="10"/>
  <c r="N174" i="10"/>
  <c r="P173" i="10"/>
  <c r="N173" i="10"/>
  <c r="P172" i="10"/>
  <c r="N172" i="10"/>
  <c r="P171" i="10"/>
  <c r="N171" i="10"/>
  <c r="P170" i="10"/>
  <c r="N170" i="10"/>
  <c r="P169" i="10"/>
  <c r="N169" i="10"/>
  <c r="P168" i="10"/>
  <c r="N168" i="10"/>
  <c r="P167" i="10"/>
  <c r="N167" i="10"/>
  <c r="P166" i="10"/>
  <c r="N166" i="10"/>
  <c r="P165" i="10"/>
  <c r="N165" i="10"/>
  <c r="P164" i="10"/>
  <c r="N164" i="10"/>
  <c r="P163" i="10"/>
  <c r="N163" i="10"/>
  <c r="P162" i="10"/>
  <c r="N162" i="10"/>
  <c r="P161" i="10"/>
  <c r="N161" i="10"/>
  <c r="P160" i="10"/>
  <c r="N160" i="10"/>
  <c r="P159" i="10"/>
  <c r="N159" i="10"/>
  <c r="P158" i="10"/>
  <c r="N158" i="10"/>
  <c r="P157" i="10"/>
  <c r="N157" i="10"/>
  <c r="P156" i="10"/>
  <c r="N156" i="10"/>
  <c r="P155" i="10"/>
  <c r="N155" i="10"/>
  <c r="P154" i="10"/>
  <c r="N154" i="10"/>
  <c r="P153" i="10"/>
  <c r="N153" i="10"/>
  <c r="P152" i="10"/>
  <c r="N152" i="10"/>
  <c r="P151" i="10"/>
  <c r="N151" i="10"/>
  <c r="P150" i="10"/>
  <c r="N150" i="10"/>
  <c r="P149" i="10"/>
  <c r="N149" i="10"/>
  <c r="P148" i="10"/>
  <c r="N148" i="10"/>
  <c r="P147" i="10"/>
  <c r="N147" i="10"/>
  <c r="P146" i="10"/>
  <c r="N146" i="10"/>
  <c r="P145" i="10"/>
  <c r="N145" i="10"/>
  <c r="P144" i="10"/>
  <c r="N144" i="10"/>
  <c r="P143" i="10"/>
  <c r="N143" i="10"/>
  <c r="P142" i="10"/>
  <c r="N142" i="10"/>
  <c r="P141" i="10"/>
  <c r="N141" i="10"/>
  <c r="P140" i="10"/>
  <c r="N140" i="10"/>
  <c r="P139" i="10"/>
  <c r="N139" i="10"/>
  <c r="P138" i="10"/>
  <c r="N138" i="10"/>
  <c r="P137" i="10"/>
  <c r="N137" i="10"/>
  <c r="P136" i="10"/>
  <c r="N136" i="10"/>
  <c r="P135" i="10"/>
  <c r="N135" i="10"/>
  <c r="P134" i="10"/>
  <c r="N134" i="10"/>
  <c r="P133" i="10"/>
  <c r="N133" i="10"/>
  <c r="P132" i="10"/>
  <c r="N132" i="10"/>
  <c r="P131" i="10"/>
  <c r="N131" i="10"/>
  <c r="P130" i="10"/>
  <c r="N130" i="10"/>
  <c r="P129" i="10"/>
  <c r="N129" i="10"/>
  <c r="P128" i="10"/>
  <c r="N128" i="10"/>
  <c r="P127" i="10"/>
  <c r="N127" i="10"/>
  <c r="P126" i="10"/>
  <c r="N126" i="10"/>
  <c r="P125" i="10"/>
  <c r="N125" i="10"/>
  <c r="P124" i="10"/>
  <c r="N124" i="10"/>
  <c r="P123" i="10"/>
  <c r="N123" i="10"/>
  <c r="P122" i="10"/>
  <c r="N122" i="10"/>
  <c r="P121" i="10"/>
  <c r="N121" i="10"/>
  <c r="P120" i="10"/>
  <c r="N120" i="10"/>
  <c r="P119" i="10"/>
  <c r="N119" i="10"/>
  <c r="P118" i="10"/>
  <c r="N118" i="10"/>
  <c r="P117" i="10"/>
  <c r="N117" i="10"/>
  <c r="P116" i="10"/>
  <c r="N116" i="10"/>
  <c r="P115" i="10"/>
  <c r="N115" i="10"/>
  <c r="P114" i="10"/>
  <c r="N114" i="10"/>
  <c r="P113" i="10"/>
  <c r="N113" i="10"/>
  <c r="P112" i="10"/>
  <c r="N112" i="10"/>
  <c r="P111" i="10"/>
  <c r="N111" i="10"/>
  <c r="P110" i="10"/>
  <c r="N110" i="10"/>
  <c r="P109" i="10"/>
  <c r="N109" i="10"/>
  <c r="P108" i="10"/>
  <c r="N108" i="10"/>
  <c r="P107" i="10"/>
  <c r="N107" i="10"/>
  <c r="P106" i="10"/>
  <c r="N106" i="10"/>
  <c r="P105" i="10"/>
  <c r="N105" i="10"/>
  <c r="P104" i="10"/>
  <c r="N104" i="10"/>
  <c r="P103" i="10"/>
  <c r="N103" i="10"/>
  <c r="P102" i="10"/>
  <c r="N102" i="10"/>
  <c r="P101" i="10"/>
  <c r="N101" i="10"/>
  <c r="P100" i="10"/>
  <c r="N100" i="10"/>
  <c r="P99" i="10"/>
  <c r="N99" i="10"/>
  <c r="P98" i="10"/>
  <c r="N98" i="10"/>
  <c r="P97" i="10"/>
  <c r="N97" i="10"/>
  <c r="P96" i="10"/>
  <c r="N96" i="10"/>
  <c r="P95" i="10"/>
  <c r="N95" i="10"/>
  <c r="P94" i="10"/>
  <c r="N94" i="10"/>
  <c r="P93" i="10"/>
  <c r="N93" i="10"/>
  <c r="P92" i="10"/>
  <c r="N92" i="10"/>
  <c r="P91" i="10"/>
  <c r="N91" i="10"/>
  <c r="P90" i="10"/>
  <c r="N90" i="10"/>
  <c r="P89" i="10"/>
  <c r="N89" i="10"/>
  <c r="P88" i="10"/>
  <c r="N88" i="10"/>
  <c r="P87" i="10"/>
  <c r="N87" i="10"/>
  <c r="P86" i="10"/>
  <c r="N86" i="10"/>
  <c r="P85" i="10"/>
  <c r="N85" i="10"/>
  <c r="P84" i="10"/>
  <c r="N84" i="10"/>
  <c r="P83" i="10"/>
  <c r="N83" i="10"/>
  <c r="P82" i="10"/>
  <c r="N82" i="10"/>
  <c r="P81" i="10"/>
  <c r="N81" i="10"/>
  <c r="P80" i="10"/>
  <c r="N80" i="10"/>
  <c r="P79" i="10"/>
  <c r="N79" i="10"/>
  <c r="P78" i="10"/>
  <c r="N78" i="10"/>
  <c r="P77" i="10"/>
  <c r="N77" i="10"/>
  <c r="P76" i="10"/>
  <c r="N76" i="10"/>
  <c r="P75" i="10"/>
  <c r="N75" i="10"/>
  <c r="P74" i="10"/>
  <c r="N74" i="10"/>
  <c r="P73" i="10"/>
  <c r="N73" i="10"/>
  <c r="P72" i="10"/>
  <c r="N72" i="10"/>
  <c r="P71" i="10"/>
  <c r="N71" i="10"/>
  <c r="P70" i="10"/>
  <c r="N70" i="10"/>
  <c r="P69" i="10"/>
  <c r="N69" i="10"/>
  <c r="P68" i="10"/>
  <c r="N68" i="10"/>
  <c r="P67" i="10"/>
  <c r="N67" i="10"/>
  <c r="P66" i="10"/>
  <c r="N66" i="10"/>
  <c r="P65" i="10"/>
  <c r="N65" i="10"/>
  <c r="P64" i="10"/>
  <c r="N64" i="10"/>
  <c r="P63" i="10"/>
  <c r="N63" i="10"/>
  <c r="P62" i="10"/>
  <c r="N62" i="10"/>
  <c r="P61" i="10"/>
  <c r="N61" i="10"/>
  <c r="P60" i="10"/>
  <c r="N60" i="10"/>
  <c r="P59" i="10"/>
  <c r="N59" i="10"/>
  <c r="P58" i="10"/>
  <c r="N58" i="10"/>
  <c r="P57" i="10"/>
  <c r="N57" i="10"/>
  <c r="P56" i="10"/>
  <c r="N56" i="10"/>
  <c r="P55" i="10"/>
  <c r="N55" i="10"/>
  <c r="P54" i="10"/>
  <c r="N54" i="10"/>
  <c r="P53" i="10"/>
  <c r="N53" i="10"/>
  <c r="P52" i="10"/>
  <c r="N52" i="10"/>
  <c r="P51" i="10"/>
  <c r="N51" i="10"/>
  <c r="P50" i="10"/>
  <c r="N50" i="10"/>
  <c r="P49" i="10"/>
  <c r="N49" i="10"/>
  <c r="P48" i="10"/>
  <c r="N48" i="10"/>
  <c r="P47" i="10"/>
  <c r="N47" i="10"/>
  <c r="P46" i="10"/>
  <c r="N46" i="10"/>
  <c r="P45" i="10"/>
  <c r="N45" i="10"/>
  <c r="P44" i="10"/>
  <c r="N44" i="10"/>
  <c r="P43" i="10"/>
  <c r="N43" i="10"/>
  <c r="P42" i="10"/>
  <c r="N42" i="10"/>
  <c r="P41" i="10"/>
  <c r="N41" i="10"/>
  <c r="P40" i="10"/>
  <c r="N40" i="10"/>
  <c r="P39" i="10"/>
  <c r="N39" i="10"/>
  <c r="P38" i="10"/>
  <c r="N38" i="10"/>
  <c r="P37" i="10"/>
  <c r="N37" i="10"/>
  <c r="P36" i="10"/>
  <c r="N36" i="10"/>
  <c r="P35" i="10"/>
  <c r="N35" i="10"/>
  <c r="P34" i="10"/>
  <c r="N34" i="10"/>
  <c r="P33" i="10"/>
  <c r="N33" i="10"/>
  <c r="P32" i="10"/>
  <c r="N32" i="10"/>
  <c r="P31" i="10"/>
  <c r="N31" i="10"/>
  <c r="P30" i="10"/>
  <c r="N30" i="10"/>
  <c r="P29" i="10"/>
  <c r="N29" i="10"/>
  <c r="P28" i="10"/>
  <c r="N28" i="10"/>
  <c r="P27" i="10"/>
  <c r="N27" i="10"/>
  <c r="P26" i="10"/>
  <c r="N26" i="10"/>
  <c r="P25" i="10"/>
  <c r="N25" i="10"/>
  <c r="P24" i="10"/>
  <c r="N24" i="10"/>
  <c r="P23" i="10"/>
  <c r="N23" i="10"/>
  <c r="P22" i="10"/>
  <c r="N22" i="10"/>
  <c r="P21" i="10"/>
  <c r="N21" i="10"/>
  <c r="P20" i="10"/>
  <c r="N20" i="10"/>
  <c r="P19" i="10"/>
  <c r="N19" i="10"/>
  <c r="P18" i="10"/>
  <c r="N18" i="10"/>
  <c r="P17" i="10"/>
  <c r="N17" i="10"/>
  <c r="P16" i="10"/>
  <c r="N16" i="10"/>
  <c r="P15" i="10"/>
  <c r="N15" i="10"/>
  <c r="P14" i="10"/>
  <c r="N14" i="10"/>
  <c r="P13" i="10"/>
  <c r="N13" i="10"/>
  <c r="P12" i="10"/>
  <c r="N12" i="10"/>
  <c r="P11" i="10"/>
  <c r="N11" i="10"/>
  <c r="P10" i="10"/>
  <c r="N10" i="10"/>
  <c r="P9" i="10"/>
  <c r="N9" i="10"/>
  <c r="P8" i="10"/>
  <c r="N8" i="10"/>
  <c r="T276" i="8" l="1"/>
  <c r="S276" i="8" s="1"/>
  <c r="N596" i="10"/>
  <c r="P596" i="10"/>
  <c r="N509" i="7" l="1"/>
  <c r="M509" i="7"/>
  <c r="K509" i="7"/>
  <c r="J509" i="7"/>
  <c r="I509" i="7"/>
  <c r="H509" i="7"/>
  <c r="G509" i="7"/>
  <c r="L508" i="7"/>
  <c r="O508" i="7" s="1"/>
  <c r="L507" i="7"/>
  <c r="O507" i="7" s="1"/>
  <c r="L506" i="7"/>
  <c r="O506" i="7" s="1"/>
  <c r="L505" i="7"/>
  <c r="O505" i="7" s="1"/>
  <c r="L504" i="7"/>
  <c r="O504" i="7" s="1"/>
  <c r="L503" i="7"/>
  <c r="O503" i="7" s="1"/>
  <c r="L502" i="7"/>
  <c r="O502" i="7" s="1"/>
  <c r="L501" i="7"/>
  <c r="O501" i="7" s="1"/>
  <c r="L500" i="7"/>
  <c r="O500" i="7" s="1"/>
  <c r="L499" i="7"/>
  <c r="O499" i="7" s="1"/>
  <c r="L498" i="7"/>
  <c r="O498" i="7" s="1"/>
  <c r="L497" i="7"/>
  <c r="O497" i="7" s="1"/>
  <c r="L496" i="7"/>
  <c r="O496" i="7" s="1"/>
  <c r="L495" i="7"/>
  <c r="O495" i="7" s="1"/>
  <c r="L494" i="7"/>
  <c r="O494" i="7" s="1"/>
  <c r="L493" i="7"/>
  <c r="O493" i="7" s="1"/>
  <c r="L492" i="7"/>
  <c r="O492" i="7" s="1"/>
  <c r="L491" i="7"/>
  <c r="O491" i="7" s="1"/>
  <c r="L490" i="7"/>
  <c r="O490" i="7" s="1"/>
  <c r="L489" i="7"/>
  <c r="O489" i="7" s="1"/>
  <c r="L488" i="7"/>
  <c r="O488" i="7" s="1"/>
  <c r="L487" i="7"/>
  <c r="O487" i="7" s="1"/>
  <c r="L486" i="7"/>
  <c r="O486" i="7" s="1"/>
  <c r="L485" i="7"/>
  <c r="O485" i="7" s="1"/>
  <c r="L484" i="7"/>
  <c r="O484" i="7" s="1"/>
  <c r="L483" i="7"/>
  <c r="O483" i="7" s="1"/>
  <c r="L482" i="7"/>
  <c r="O482" i="7" s="1"/>
  <c r="L481" i="7"/>
  <c r="O481" i="7" s="1"/>
  <c r="L480" i="7"/>
  <c r="O480" i="7" s="1"/>
  <c r="L479" i="7"/>
  <c r="O479" i="7" s="1"/>
  <c r="L478" i="7"/>
  <c r="O478" i="7" s="1"/>
  <c r="L477" i="7"/>
  <c r="O477" i="7" s="1"/>
  <c r="L476" i="7"/>
  <c r="O476" i="7" s="1"/>
  <c r="L475" i="7"/>
  <c r="O475" i="7" s="1"/>
  <c r="L474" i="7"/>
  <c r="O474" i="7" s="1"/>
  <c r="L473" i="7"/>
  <c r="O473" i="7" s="1"/>
  <c r="L472" i="7"/>
  <c r="O472" i="7" s="1"/>
  <c r="L471" i="7"/>
  <c r="O471" i="7" s="1"/>
  <c r="L470" i="7"/>
  <c r="O470" i="7" s="1"/>
  <c r="L469" i="7"/>
  <c r="O469" i="7" s="1"/>
  <c r="L468" i="7"/>
  <c r="O468" i="7" s="1"/>
  <c r="L467" i="7"/>
  <c r="O467" i="7" s="1"/>
  <c r="L466" i="7"/>
  <c r="O466" i="7" s="1"/>
  <c r="L465" i="7"/>
  <c r="O465" i="7" s="1"/>
  <c r="L464" i="7"/>
  <c r="O464" i="7" s="1"/>
  <c r="L463" i="7"/>
  <c r="O463" i="7" s="1"/>
  <c r="L462" i="7"/>
  <c r="O462" i="7" s="1"/>
  <c r="L461" i="7"/>
  <c r="O461" i="7" s="1"/>
  <c r="L460" i="7"/>
  <c r="O460" i="7" s="1"/>
  <c r="L459" i="7"/>
  <c r="O459" i="7" s="1"/>
  <c r="L458" i="7"/>
  <c r="O458" i="7" s="1"/>
  <c r="L457" i="7"/>
  <c r="O457" i="7" s="1"/>
  <c r="L456" i="7"/>
  <c r="O456" i="7" s="1"/>
  <c r="L455" i="7"/>
  <c r="O455" i="7" s="1"/>
  <c r="L454" i="7"/>
  <c r="O454" i="7" s="1"/>
  <c r="L453" i="7"/>
  <c r="O453" i="7" s="1"/>
  <c r="L452" i="7"/>
  <c r="O452" i="7" s="1"/>
  <c r="L451" i="7"/>
  <c r="O451" i="7" s="1"/>
  <c r="L450" i="7"/>
  <c r="O450" i="7" s="1"/>
  <c r="L449" i="7"/>
  <c r="O449" i="7" s="1"/>
  <c r="L448" i="7"/>
  <c r="O448" i="7" s="1"/>
  <c r="L447" i="7"/>
  <c r="O447" i="7" s="1"/>
  <c r="L446" i="7"/>
  <c r="O446" i="7" s="1"/>
  <c r="L445" i="7"/>
  <c r="O445" i="7" s="1"/>
  <c r="L444" i="7"/>
  <c r="O444" i="7" s="1"/>
  <c r="L443" i="7"/>
  <c r="O443" i="7" s="1"/>
  <c r="L442" i="7"/>
  <c r="O442" i="7" s="1"/>
  <c r="L441" i="7"/>
  <c r="O441" i="7" s="1"/>
  <c r="L440" i="7"/>
  <c r="O440" i="7" s="1"/>
  <c r="L439" i="7"/>
  <c r="O439" i="7" s="1"/>
  <c r="L438" i="7"/>
  <c r="O438" i="7" s="1"/>
  <c r="L437" i="7"/>
  <c r="O437" i="7" s="1"/>
  <c r="L436" i="7"/>
  <c r="O436" i="7" s="1"/>
  <c r="L435" i="7"/>
  <c r="O435" i="7" s="1"/>
  <c r="L434" i="7"/>
  <c r="O434" i="7" s="1"/>
  <c r="L433" i="7"/>
  <c r="O433" i="7" s="1"/>
  <c r="L432" i="7"/>
  <c r="O432" i="7" s="1"/>
  <c r="L431" i="7"/>
  <c r="O431" i="7" s="1"/>
  <c r="L430" i="7"/>
  <c r="O430" i="7" s="1"/>
  <c r="L429" i="7"/>
  <c r="O429" i="7" s="1"/>
  <c r="L428" i="7"/>
  <c r="O428" i="7" s="1"/>
  <c r="L427" i="7"/>
  <c r="O427" i="7" s="1"/>
  <c r="L426" i="7"/>
  <c r="O426" i="7" s="1"/>
  <c r="L425" i="7"/>
  <c r="O425" i="7" s="1"/>
  <c r="L424" i="7"/>
  <c r="O424" i="7" s="1"/>
  <c r="L423" i="7"/>
  <c r="O423" i="7" s="1"/>
  <c r="L422" i="7"/>
  <c r="O422" i="7" s="1"/>
  <c r="L421" i="7"/>
  <c r="O421" i="7" s="1"/>
  <c r="L420" i="7"/>
  <c r="O420" i="7" s="1"/>
  <c r="L419" i="7"/>
  <c r="O419" i="7" s="1"/>
  <c r="L418" i="7"/>
  <c r="O418" i="7" s="1"/>
  <c r="L417" i="7"/>
  <c r="O417" i="7" s="1"/>
  <c r="L416" i="7"/>
  <c r="O416" i="7" s="1"/>
  <c r="L415" i="7"/>
  <c r="O415" i="7" s="1"/>
  <c r="L414" i="7"/>
  <c r="O414" i="7" s="1"/>
  <c r="L413" i="7"/>
  <c r="O413" i="7" s="1"/>
  <c r="L412" i="7"/>
  <c r="O412" i="7" s="1"/>
  <c r="L411" i="7"/>
  <c r="O411" i="7" s="1"/>
  <c r="L410" i="7"/>
  <c r="O410" i="7" s="1"/>
  <c r="L409" i="7"/>
  <c r="O409" i="7" s="1"/>
  <c r="L408" i="7"/>
  <c r="O408" i="7" s="1"/>
  <c r="L407" i="7"/>
  <c r="O407" i="7" s="1"/>
  <c r="L406" i="7"/>
  <c r="O406" i="7" s="1"/>
  <c r="L405" i="7"/>
  <c r="O405" i="7" s="1"/>
  <c r="L404" i="7"/>
  <c r="O404" i="7" s="1"/>
  <c r="L403" i="7"/>
  <c r="O403" i="7" s="1"/>
  <c r="L402" i="7"/>
  <c r="O402" i="7" s="1"/>
  <c r="L401" i="7"/>
  <c r="O401" i="7" s="1"/>
  <c r="L400" i="7"/>
  <c r="O400" i="7" s="1"/>
  <c r="L399" i="7"/>
  <c r="O399" i="7" s="1"/>
  <c r="L398" i="7"/>
  <c r="O398" i="7" s="1"/>
  <c r="L397" i="7"/>
  <c r="O397" i="7" s="1"/>
  <c r="L396" i="7"/>
  <c r="O396" i="7" s="1"/>
  <c r="L395" i="7"/>
  <c r="O395" i="7" s="1"/>
  <c r="L394" i="7"/>
  <c r="O394" i="7" s="1"/>
  <c r="L393" i="7"/>
  <c r="O393" i="7" s="1"/>
  <c r="L392" i="7"/>
  <c r="O392" i="7" s="1"/>
  <c r="L391" i="7"/>
  <c r="O391" i="7" s="1"/>
  <c r="L390" i="7"/>
  <c r="O390" i="7" s="1"/>
  <c r="L389" i="7"/>
  <c r="O389" i="7" s="1"/>
  <c r="L388" i="7"/>
  <c r="O388" i="7" s="1"/>
  <c r="L387" i="7"/>
  <c r="O387" i="7" s="1"/>
  <c r="L386" i="7"/>
  <c r="O386" i="7" s="1"/>
  <c r="L385" i="7"/>
  <c r="O385" i="7" s="1"/>
  <c r="L384" i="7"/>
  <c r="O384" i="7" s="1"/>
  <c r="L383" i="7"/>
  <c r="O383" i="7" s="1"/>
  <c r="L382" i="7"/>
  <c r="O382" i="7" s="1"/>
  <c r="L381" i="7"/>
  <c r="O381" i="7" s="1"/>
  <c r="L380" i="7"/>
  <c r="O380" i="7" s="1"/>
  <c r="L379" i="7"/>
  <c r="O379" i="7" s="1"/>
  <c r="L378" i="7"/>
  <c r="O378" i="7" s="1"/>
  <c r="L377" i="7"/>
  <c r="O377" i="7" s="1"/>
  <c r="L376" i="7"/>
  <c r="O376" i="7" s="1"/>
  <c r="L375" i="7"/>
  <c r="O375" i="7" s="1"/>
  <c r="L374" i="7"/>
  <c r="O374" i="7" s="1"/>
  <c r="L373" i="7"/>
  <c r="O373" i="7" s="1"/>
  <c r="L372" i="7"/>
  <c r="O372" i="7" s="1"/>
  <c r="L371" i="7"/>
  <c r="O371" i="7" s="1"/>
  <c r="L370" i="7"/>
  <c r="O370" i="7" s="1"/>
  <c r="L369" i="7"/>
  <c r="O369" i="7" s="1"/>
  <c r="L368" i="7"/>
  <c r="O368" i="7" s="1"/>
  <c r="L367" i="7"/>
  <c r="O367" i="7" s="1"/>
  <c r="L366" i="7"/>
  <c r="O366" i="7" s="1"/>
  <c r="O365" i="7"/>
  <c r="L365" i="7"/>
  <c r="L364" i="7"/>
  <c r="O364" i="7" s="1"/>
  <c r="L363" i="7"/>
  <c r="O363" i="7" s="1"/>
  <c r="L362" i="7"/>
  <c r="O362" i="7" s="1"/>
  <c r="L361" i="7"/>
  <c r="O361" i="7" s="1"/>
  <c r="L360" i="7"/>
  <c r="O360" i="7" s="1"/>
  <c r="L359" i="7"/>
  <c r="O359" i="7" s="1"/>
  <c r="L358" i="7"/>
  <c r="O358" i="7" s="1"/>
  <c r="L357" i="7"/>
  <c r="O357" i="7" s="1"/>
  <c r="L356" i="7"/>
  <c r="O356" i="7" s="1"/>
  <c r="L355" i="7"/>
  <c r="O355" i="7" s="1"/>
  <c r="L354" i="7"/>
  <c r="O354" i="7" s="1"/>
  <c r="L353" i="7"/>
  <c r="O353" i="7" s="1"/>
  <c r="L352" i="7"/>
  <c r="O352" i="7" s="1"/>
  <c r="L351" i="7"/>
  <c r="O351" i="7" s="1"/>
  <c r="L350" i="7"/>
  <c r="O350" i="7" s="1"/>
  <c r="L349" i="7"/>
  <c r="O349" i="7" s="1"/>
  <c r="L348" i="7"/>
  <c r="O348" i="7" s="1"/>
  <c r="L347" i="7"/>
  <c r="O347" i="7" s="1"/>
  <c r="L346" i="7"/>
  <c r="O346" i="7" s="1"/>
  <c r="L345" i="7"/>
  <c r="O345" i="7" s="1"/>
  <c r="L344" i="7"/>
  <c r="O344" i="7" s="1"/>
  <c r="L343" i="7"/>
  <c r="O343" i="7" s="1"/>
  <c r="L342" i="7"/>
  <c r="O342" i="7" s="1"/>
  <c r="L341" i="7"/>
  <c r="O341" i="7" s="1"/>
  <c r="L340" i="7"/>
  <c r="O340" i="7" s="1"/>
  <c r="L339" i="7"/>
  <c r="O339" i="7" s="1"/>
  <c r="L338" i="7"/>
  <c r="O338" i="7" s="1"/>
  <c r="L337" i="7"/>
  <c r="O337" i="7" s="1"/>
  <c r="L336" i="7"/>
  <c r="O336" i="7" s="1"/>
  <c r="L335" i="7"/>
  <c r="O335" i="7" s="1"/>
  <c r="L334" i="7"/>
  <c r="O334" i="7" s="1"/>
  <c r="L333" i="7"/>
  <c r="O333" i="7" s="1"/>
  <c r="L332" i="7"/>
  <c r="O332" i="7" s="1"/>
  <c r="L331" i="7"/>
  <c r="O331" i="7" s="1"/>
  <c r="L330" i="7"/>
  <c r="O330" i="7" s="1"/>
  <c r="L329" i="7"/>
  <c r="O329" i="7" s="1"/>
  <c r="L328" i="7"/>
  <c r="O328" i="7" s="1"/>
  <c r="L327" i="7"/>
  <c r="O327" i="7" s="1"/>
  <c r="L326" i="7"/>
  <c r="O326" i="7" s="1"/>
  <c r="L325" i="7"/>
  <c r="O325" i="7" s="1"/>
  <c r="L324" i="7"/>
  <c r="O324" i="7" s="1"/>
  <c r="L323" i="7"/>
  <c r="O323" i="7" s="1"/>
  <c r="L322" i="7"/>
  <c r="O322" i="7" s="1"/>
  <c r="L321" i="7"/>
  <c r="O321" i="7" s="1"/>
  <c r="L320" i="7"/>
  <c r="O320" i="7" s="1"/>
  <c r="L319" i="7"/>
  <c r="O319" i="7" s="1"/>
  <c r="L318" i="7"/>
  <c r="O318" i="7" s="1"/>
  <c r="L317" i="7"/>
  <c r="O317" i="7" s="1"/>
  <c r="L316" i="7"/>
  <c r="O316" i="7" s="1"/>
  <c r="L315" i="7"/>
  <c r="O315" i="7" s="1"/>
  <c r="L314" i="7"/>
  <c r="O314" i="7" s="1"/>
  <c r="L313" i="7"/>
  <c r="O313" i="7" s="1"/>
  <c r="L312" i="7"/>
  <c r="O312" i="7" s="1"/>
  <c r="L311" i="7"/>
  <c r="O311" i="7" s="1"/>
  <c r="L310" i="7"/>
  <c r="O310" i="7" s="1"/>
  <c r="L309" i="7"/>
  <c r="O309" i="7" s="1"/>
  <c r="L308" i="7"/>
  <c r="O308" i="7" s="1"/>
  <c r="L307" i="7"/>
  <c r="O307" i="7" s="1"/>
  <c r="L306" i="7"/>
  <c r="O306" i="7" s="1"/>
  <c r="L305" i="7"/>
  <c r="O305" i="7" s="1"/>
  <c r="L304" i="7"/>
  <c r="O304" i="7" s="1"/>
  <c r="L303" i="7"/>
  <c r="O303" i="7" s="1"/>
  <c r="L302" i="7"/>
  <c r="O302" i="7" s="1"/>
  <c r="L301" i="7"/>
  <c r="O301" i="7" s="1"/>
  <c r="L300" i="7"/>
  <c r="O300" i="7" s="1"/>
  <c r="L299" i="7"/>
  <c r="O299" i="7" s="1"/>
  <c r="L298" i="7"/>
  <c r="O298" i="7" s="1"/>
  <c r="L297" i="7"/>
  <c r="O297" i="7" s="1"/>
  <c r="L296" i="7"/>
  <c r="O296" i="7" s="1"/>
  <c r="L295" i="7"/>
  <c r="O295" i="7" s="1"/>
  <c r="L294" i="7"/>
  <c r="O294" i="7" s="1"/>
  <c r="L293" i="7"/>
  <c r="O293" i="7" s="1"/>
  <c r="O292" i="7"/>
  <c r="L292" i="7"/>
  <c r="L291" i="7"/>
  <c r="O291" i="7" s="1"/>
  <c r="L290" i="7"/>
  <c r="O290" i="7" s="1"/>
  <c r="O289" i="7"/>
  <c r="L289" i="7"/>
  <c r="L288" i="7"/>
  <c r="O288" i="7" s="1"/>
  <c r="L287" i="7"/>
  <c r="O287" i="7" s="1"/>
  <c r="L286" i="7"/>
  <c r="O286" i="7" s="1"/>
  <c r="L285" i="7"/>
  <c r="O285" i="7" s="1"/>
  <c r="L284" i="7"/>
  <c r="O284" i="7" s="1"/>
  <c r="L283" i="7"/>
  <c r="O283" i="7" s="1"/>
  <c r="L282" i="7"/>
  <c r="O282" i="7" s="1"/>
  <c r="L281" i="7"/>
  <c r="O281" i="7" s="1"/>
  <c r="L280" i="7"/>
  <c r="O280" i="7" s="1"/>
  <c r="L279" i="7"/>
  <c r="O279" i="7" s="1"/>
  <c r="L278" i="7"/>
  <c r="O278" i="7" s="1"/>
  <c r="L277" i="7"/>
  <c r="O277" i="7" s="1"/>
  <c r="L276" i="7"/>
  <c r="O276" i="7" s="1"/>
  <c r="L275" i="7"/>
  <c r="O275" i="7" s="1"/>
  <c r="L274" i="7"/>
  <c r="O274" i="7" s="1"/>
  <c r="L273" i="7"/>
  <c r="O273" i="7" s="1"/>
  <c r="L272" i="7"/>
  <c r="O272" i="7" s="1"/>
  <c r="L271" i="7"/>
  <c r="O271" i="7" s="1"/>
  <c r="L270" i="7"/>
  <c r="O270" i="7" s="1"/>
  <c r="L269" i="7"/>
  <c r="O269" i="7" s="1"/>
  <c r="L268" i="7"/>
  <c r="O268" i="7" s="1"/>
  <c r="L267" i="7"/>
  <c r="O267" i="7" s="1"/>
  <c r="L266" i="7"/>
  <c r="O266" i="7" s="1"/>
  <c r="L265" i="7"/>
  <c r="O265" i="7" s="1"/>
  <c r="L264" i="7"/>
  <c r="O264" i="7" s="1"/>
  <c r="L263" i="7"/>
  <c r="O263" i="7" s="1"/>
  <c r="L262" i="7"/>
  <c r="O262" i="7" s="1"/>
  <c r="L261" i="7"/>
  <c r="O261" i="7" s="1"/>
  <c r="L260" i="7"/>
  <c r="O260" i="7" s="1"/>
  <c r="L259" i="7"/>
  <c r="O259" i="7" s="1"/>
  <c r="L258" i="7"/>
  <c r="O258" i="7" s="1"/>
  <c r="L257" i="7"/>
  <c r="O257" i="7" s="1"/>
  <c r="L256" i="7"/>
  <c r="O256" i="7" s="1"/>
  <c r="L255" i="7"/>
  <c r="O255" i="7" s="1"/>
  <c r="L254" i="7"/>
  <c r="O254" i="7" s="1"/>
  <c r="L253" i="7"/>
  <c r="O253" i="7" s="1"/>
  <c r="L252" i="7"/>
  <c r="O252" i="7" s="1"/>
  <c r="L251" i="7"/>
  <c r="O251" i="7" s="1"/>
  <c r="L250" i="7"/>
  <c r="O250" i="7" s="1"/>
  <c r="L249" i="7"/>
  <c r="O249" i="7" s="1"/>
  <c r="L248" i="7"/>
  <c r="O248" i="7" s="1"/>
  <c r="L247" i="7"/>
  <c r="O247" i="7" s="1"/>
  <c r="L246" i="7"/>
  <c r="O246" i="7" s="1"/>
  <c r="L245" i="7"/>
  <c r="O245" i="7" s="1"/>
  <c r="L244" i="7"/>
  <c r="O244" i="7" s="1"/>
  <c r="L243" i="7"/>
  <c r="O243" i="7" s="1"/>
  <c r="L242" i="7"/>
  <c r="O242" i="7" s="1"/>
  <c r="L241" i="7"/>
  <c r="O241" i="7" s="1"/>
  <c r="L240" i="7"/>
  <c r="O240" i="7" s="1"/>
  <c r="L239" i="7"/>
  <c r="O239" i="7" s="1"/>
  <c r="L238" i="7"/>
  <c r="O238" i="7" s="1"/>
  <c r="L237" i="7"/>
  <c r="O237" i="7" s="1"/>
  <c r="L236" i="7"/>
  <c r="O236" i="7" s="1"/>
  <c r="L235" i="7"/>
  <c r="O235" i="7" s="1"/>
  <c r="L234" i="7"/>
  <c r="O234" i="7" s="1"/>
  <c r="L233" i="7"/>
  <c r="O233" i="7" s="1"/>
  <c r="L232" i="7"/>
  <c r="O232" i="7" s="1"/>
  <c r="L231" i="7"/>
  <c r="O231" i="7" s="1"/>
  <c r="L230" i="7"/>
  <c r="O230" i="7" s="1"/>
  <c r="L229" i="7"/>
  <c r="O229" i="7" s="1"/>
  <c r="L228" i="7"/>
  <c r="O228" i="7" s="1"/>
  <c r="L227" i="7"/>
  <c r="O227" i="7" s="1"/>
  <c r="L226" i="7"/>
  <c r="O226" i="7" s="1"/>
  <c r="L225" i="7"/>
  <c r="O225" i="7" s="1"/>
  <c r="L224" i="7"/>
  <c r="O224" i="7" s="1"/>
  <c r="L223" i="7"/>
  <c r="O223" i="7" s="1"/>
  <c r="L222" i="7"/>
  <c r="O222" i="7" s="1"/>
  <c r="L221" i="7"/>
  <c r="O221" i="7" s="1"/>
  <c r="L220" i="7"/>
  <c r="O220" i="7" s="1"/>
  <c r="L219" i="7"/>
  <c r="O219" i="7" s="1"/>
  <c r="L218" i="7"/>
  <c r="O218" i="7" s="1"/>
  <c r="L217" i="7"/>
  <c r="O217" i="7" s="1"/>
  <c r="L216" i="7"/>
  <c r="O216" i="7" s="1"/>
  <c r="L215" i="7"/>
  <c r="O215" i="7" s="1"/>
  <c r="L214" i="7"/>
  <c r="O214" i="7" s="1"/>
  <c r="L213" i="7"/>
  <c r="O213" i="7" s="1"/>
  <c r="L212" i="7"/>
  <c r="O212" i="7" s="1"/>
  <c r="L211" i="7"/>
  <c r="O211" i="7" s="1"/>
  <c r="L210" i="7"/>
  <c r="O210" i="7" s="1"/>
  <c r="L209" i="7"/>
  <c r="O209" i="7" s="1"/>
  <c r="L208" i="7"/>
  <c r="O208" i="7" s="1"/>
  <c r="L207" i="7"/>
  <c r="O207" i="7" s="1"/>
  <c r="L206" i="7"/>
  <c r="O206" i="7" s="1"/>
  <c r="L205" i="7"/>
  <c r="O205" i="7" s="1"/>
  <c r="L204" i="7"/>
  <c r="O204" i="7" s="1"/>
  <c r="L203" i="7"/>
  <c r="O203" i="7" s="1"/>
  <c r="L202" i="7"/>
  <c r="O202" i="7" s="1"/>
  <c r="L201" i="7"/>
  <c r="O201" i="7" s="1"/>
  <c r="L200" i="7"/>
  <c r="O200" i="7" s="1"/>
  <c r="L199" i="7"/>
  <c r="O199" i="7" s="1"/>
  <c r="L198" i="7"/>
  <c r="O198" i="7" s="1"/>
  <c r="L197" i="7"/>
  <c r="O197" i="7" s="1"/>
  <c r="L196" i="7"/>
  <c r="O196" i="7" s="1"/>
  <c r="L195" i="7"/>
  <c r="O195" i="7" s="1"/>
  <c r="L194" i="7"/>
  <c r="O194" i="7" s="1"/>
  <c r="L193" i="7"/>
  <c r="O193" i="7" s="1"/>
  <c r="L192" i="7"/>
  <c r="O192" i="7" s="1"/>
  <c r="L191" i="7"/>
  <c r="O191" i="7" s="1"/>
  <c r="L190" i="7"/>
  <c r="O190" i="7" s="1"/>
  <c r="L189" i="7"/>
  <c r="O189" i="7" s="1"/>
  <c r="L188" i="7"/>
  <c r="O188" i="7" s="1"/>
  <c r="L187" i="7"/>
  <c r="O187" i="7" s="1"/>
  <c r="L186" i="7"/>
  <c r="O186" i="7" s="1"/>
  <c r="L185" i="7"/>
  <c r="O185" i="7" s="1"/>
  <c r="L184" i="7"/>
  <c r="O184" i="7" s="1"/>
  <c r="L183" i="7"/>
  <c r="O183" i="7" s="1"/>
  <c r="L182" i="7"/>
  <c r="O182" i="7" s="1"/>
  <c r="O181" i="7"/>
  <c r="L181" i="7"/>
  <c r="L180" i="7"/>
  <c r="O180" i="7" s="1"/>
  <c r="L179" i="7"/>
  <c r="O179" i="7" s="1"/>
  <c r="L178" i="7"/>
  <c r="O178" i="7" s="1"/>
  <c r="L177" i="7"/>
  <c r="O177" i="7" s="1"/>
  <c r="L176" i="7"/>
  <c r="O176" i="7" s="1"/>
  <c r="L175" i="7"/>
  <c r="O175" i="7" s="1"/>
  <c r="L174" i="7"/>
  <c r="O174" i="7" s="1"/>
  <c r="L173" i="7"/>
  <c r="O173" i="7" s="1"/>
  <c r="L172" i="7"/>
  <c r="O172" i="7" s="1"/>
  <c r="L171" i="7"/>
  <c r="O171" i="7" s="1"/>
  <c r="L170" i="7"/>
  <c r="O170" i="7" s="1"/>
  <c r="L169" i="7"/>
  <c r="O169" i="7" s="1"/>
  <c r="L168" i="7"/>
  <c r="O168" i="7" s="1"/>
  <c r="L167" i="7"/>
  <c r="O167" i="7" s="1"/>
  <c r="L166" i="7"/>
  <c r="O166" i="7" s="1"/>
  <c r="L165" i="7"/>
  <c r="O165" i="7" s="1"/>
  <c r="L164" i="7"/>
  <c r="O164" i="7" s="1"/>
  <c r="L163" i="7"/>
  <c r="O163" i="7" s="1"/>
  <c r="L162" i="7"/>
  <c r="O162" i="7" s="1"/>
  <c r="L161" i="7"/>
  <c r="O161" i="7" s="1"/>
  <c r="L160" i="7"/>
  <c r="O160" i="7" s="1"/>
  <c r="L159" i="7"/>
  <c r="O159" i="7" s="1"/>
  <c r="L158" i="7"/>
  <c r="O158" i="7" s="1"/>
  <c r="L157" i="7"/>
  <c r="O157" i="7" s="1"/>
  <c r="L156" i="7"/>
  <c r="O156" i="7" s="1"/>
  <c r="L155" i="7"/>
  <c r="O155" i="7" s="1"/>
  <c r="L154" i="7"/>
  <c r="O154" i="7" s="1"/>
  <c r="L153" i="7"/>
  <c r="O153" i="7" s="1"/>
  <c r="L152" i="7"/>
  <c r="O152" i="7" s="1"/>
  <c r="L151" i="7"/>
  <c r="O151" i="7" s="1"/>
  <c r="L150" i="7"/>
  <c r="O150" i="7" s="1"/>
  <c r="L149" i="7"/>
  <c r="O149" i="7" s="1"/>
  <c r="L148" i="7"/>
  <c r="O148" i="7" s="1"/>
  <c r="L147" i="7"/>
  <c r="O147" i="7" s="1"/>
  <c r="L146" i="7"/>
  <c r="O146" i="7" s="1"/>
  <c r="L145" i="7"/>
  <c r="O145" i="7" s="1"/>
  <c r="L144" i="7"/>
  <c r="O144" i="7" s="1"/>
  <c r="L143" i="7"/>
  <c r="O143" i="7" s="1"/>
  <c r="L142" i="7"/>
  <c r="O142" i="7" s="1"/>
  <c r="L141" i="7"/>
  <c r="O141" i="7" s="1"/>
  <c r="L140" i="7"/>
  <c r="O140" i="7" s="1"/>
  <c r="L139" i="7"/>
  <c r="O139" i="7" s="1"/>
  <c r="L138" i="7"/>
  <c r="O138" i="7" s="1"/>
  <c r="L137" i="7"/>
  <c r="O137" i="7" s="1"/>
  <c r="L136" i="7"/>
  <c r="O136" i="7" s="1"/>
  <c r="L135" i="7"/>
  <c r="O135" i="7" s="1"/>
  <c r="L134" i="7"/>
  <c r="O134" i="7" s="1"/>
  <c r="L133" i="7"/>
  <c r="O133" i="7" s="1"/>
  <c r="L132" i="7"/>
  <c r="O132" i="7" s="1"/>
  <c r="L131" i="7"/>
  <c r="O131" i="7" s="1"/>
  <c r="L130" i="7"/>
  <c r="O130" i="7" s="1"/>
  <c r="L129" i="7"/>
  <c r="O129" i="7" s="1"/>
  <c r="L128" i="7"/>
  <c r="O128" i="7" s="1"/>
  <c r="L127" i="7"/>
  <c r="O127" i="7" s="1"/>
  <c r="L126" i="7"/>
  <c r="O126" i="7" s="1"/>
  <c r="L125" i="7"/>
  <c r="O125" i="7" s="1"/>
  <c r="L124" i="7"/>
  <c r="O124" i="7" s="1"/>
  <c r="L123" i="7"/>
  <c r="O123" i="7" s="1"/>
  <c r="L122" i="7"/>
  <c r="O122" i="7" s="1"/>
  <c r="L121" i="7"/>
  <c r="O121" i="7" s="1"/>
  <c r="L120" i="7"/>
  <c r="O120" i="7" s="1"/>
  <c r="L119" i="7"/>
  <c r="O119" i="7" s="1"/>
  <c r="L118" i="7"/>
  <c r="O118" i="7" s="1"/>
  <c r="L117" i="7"/>
  <c r="O117" i="7" s="1"/>
  <c r="L116" i="7"/>
  <c r="O116" i="7" s="1"/>
  <c r="L115" i="7"/>
  <c r="O115" i="7" s="1"/>
  <c r="L114" i="7"/>
  <c r="O114" i="7" s="1"/>
  <c r="L113" i="7"/>
  <c r="O113" i="7" s="1"/>
  <c r="L112" i="7"/>
  <c r="O112" i="7" s="1"/>
  <c r="L111" i="7"/>
  <c r="O111" i="7" s="1"/>
  <c r="L110" i="7"/>
  <c r="O110" i="7" s="1"/>
  <c r="L109" i="7"/>
  <c r="O109" i="7" s="1"/>
  <c r="L108" i="7"/>
  <c r="O108" i="7" s="1"/>
  <c r="L107" i="7"/>
  <c r="O107" i="7" s="1"/>
  <c r="L106" i="7"/>
  <c r="O106" i="7" s="1"/>
  <c r="L105" i="7"/>
  <c r="O105" i="7" s="1"/>
  <c r="L104" i="7"/>
  <c r="O104" i="7" s="1"/>
  <c r="L103" i="7"/>
  <c r="O103" i="7" s="1"/>
  <c r="L102" i="7"/>
  <c r="O102" i="7" s="1"/>
  <c r="L101" i="7"/>
  <c r="O101" i="7" s="1"/>
  <c r="L100" i="7"/>
  <c r="O100" i="7" s="1"/>
  <c r="L99" i="7"/>
  <c r="O99" i="7" s="1"/>
  <c r="L98" i="7"/>
  <c r="O98" i="7" s="1"/>
  <c r="L97" i="7"/>
  <c r="O97" i="7" s="1"/>
  <c r="L96" i="7"/>
  <c r="O96" i="7" s="1"/>
  <c r="L95" i="7"/>
  <c r="O95" i="7" s="1"/>
  <c r="L94" i="7"/>
  <c r="O94" i="7" s="1"/>
  <c r="L93" i="7"/>
  <c r="O93" i="7" s="1"/>
  <c r="L92" i="7"/>
  <c r="O92" i="7" s="1"/>
  <c r="L91" i="7"/>
  <c r="O91" i="7" s="1"/>
  <c r="L90" i="7"/>
  <c r="O90" i="7" s="1"/>
  <c r="L89" i="7"/>
  <c r="O89" i="7" s="1"/>
  <c r="L88" i="7"/>
  <c r="O88" i="7" s="1"/>
  <c r="L87" i="7"/>
  <c r="O87" i="7" s="1"/>
  <c r="L86" i="7"/>
  <c r="O86" i="7" s="1"/>
  <c r="L85" i="7"/>
  <c r="O85" i="7" s="1"/>
  <c r="L84" i="7"/>
  <c r="O84" i="7" s="1"/>
  <c r="L83" i="7"/>
  <c r="O83" i="7" s="1"/>
  <c r="L82" i="7"/>
  <c r="O82" i="7" s="1"/>
  <c r="L81" i="7"/>
  <c r="O81" i="7" s="1"/>
  <c r="L80" i="7"/>
  <c r="O80" i="7" s="1"/>
  <c r="L79" i="7"/>
  <c r="O79" i="7" s="1"/>
  <c r="L78" i="7"/>
  <c r="O78" i="7" s="1"/>
  <c r="L77" i="7"/>
  <c r="O77" i="7" s="1"/>
  <c r="L76" i="7"/>
  <c r="O76" i="7" s="1"/>
  <c r="L75" i="7"/>
  <c r="O75" i="7" s="1"/>
  <c r="L74" i="7"/>
  <c r="O74" i="7" s="1"/>
  <c r="L73" i="7"/>
  <c r="O73" i="7" s="1"/>
  <c r="L72" i="7"/>
  <c r="O72" i="7" s="1"/>
  <c r="L71" i="7"/>
  <c r="O71" i="7" s="1"/>
  <c r="L70" i="7"/>
  <c r="O70" i="7" s="1"/>
  <c r="L69" i="7"/>
  <c r="O69" i="7" s="1"/>
  <c r="L68" i="7"/>
  <c r="O68" i="7" s="1"/>
  <c r="L67" i="7"/>
  <c r="O67" i="7" s="1"/>
  <c r="L66" i="7"/>
  <c r="O66" i="7" s="1"/>
  <c r="L65" i="7"/>
  <c r="O65" i="7" s="1"/>
  <c r="L64" i="7"/>
  <c r="O64" i="7" s="1"/>
  <c r="L63" i="7"/>
  <c r="O63" i="7" s="1"/>
  <c r="L62" i="7"/>
  <c r="O62" i="7" s="1"/>
  <c r="L61" i="7"/>
  <c r="O61" i="7" s="1"/>
  <c r="L60" i="7"/>
  <c r="O60" i="7" s="1"/>
  <c r="L59" i="7"/>
  <c r="O59" i="7" s="1"/>
  <c r="L58" i="7"/>
  <c r="O58" i="7" s="1"/>
  <c r="L57" i="7"/>
  <c r="O57" i="7" s="1"/>
  <c r="L56" i="7"/>
  <c r="O56" i="7" s="1"/>
  <c r="L55" i="7"/>
  <c r="O55" i="7" s="1"/>
  <c r="L54" i="7"/>
  <c r="O54" i="7" s="1"/>
  <c r="L53" i="7"/>
  <c r="O53" i="7" s="1"/>
  <c r="L52" i="7"/>
  <c r="O52" i="7" s="1"/>
  <c r="L51" i="7"/>
  <c r="O51" i="7" s="1"/>
  <c r="L50" i="7"/>
  <c r="O50" i="7" s="1"/>
  <c r="L49" i="7"/>
  <c r="O49" i="7" s="1"/>
  <c r="L48" i="7"/>
  <c r="O48" i="7" s="1"/>
  <c r="L47" i="7"/>
  <c r="O47" i="7" s="1"/>
  <c r="L46" i="7"/>
  <c r="O46" i="7" s="1"/>
  <c r="L45" i="7"/>
  <c r="O45" i="7" s="1"/>
  <c r="L44" i="7"/>
  <c r="O44" i="7" s="1"/>
  <c r="L43" i="7"/>
  <c r="O43" i="7" s="1"/>
  <c r="L42" i="7"/>
  <c r="O42" i="7" s="1"/>
  <c r="L41" i="7"/>
  <c r="O41" i="7" s="1"/>
  <c r="L40" i="7"/>
  <c r="O40" i="7" s="1"/>
  <c r="L39" i="7"/>
  <c r="O39" i="7" s="1"/>
  <c r="L38" i="7"/>
  <c r="O38" i="7" s="1"/>
  <c r="L37" i="7"/>
  <c r="O37" i="7" s="1"/>
  <c r="L36" i="7"/>
  <c r="O36" i="7" s="1"/>
  <c r="L35" i="7"/>
  <c r="O35" i="7" s="1"/>
  <c r="L34" i="7"/>
  <c r="O34" i="7" s="1"/>
  <c r="L33" i="7"/>
  <c r="O33" i="7" s="1"/>
  <c r="L32" i="7"/>
  <c r="O32" i="7" s="1"/>
  <c r="L31" i="7"/>
  <c r="O31" i="7" s="1"/>
  <c r="L30" i="7"/>
  <c r="O30" i="7" s="1"/>
  <c r="L29" i="7"/>
  <c r="O29" i="7" s="1"/>
  <c r="L28" i="7"/>
  <c r="O28" i="7" s="1"/>
  <c r="L27" i="7"/>
  <c r="O27" i="7" s="1"/>
  <c r="L26" i="7"/>
  <c r="O26" i="7" s="1"/>
  <c r="L25" i="7"/>
  <c r="O25" i="7" s="1"/>
  <c r="L24" i="7"/>
  <c r="O24" i="7" s="1"/>
  <c r="L23" i="7"/>
  <c r="O23" i="7" s="1"/>
  <c r="L22" i="7"/>
  <c r="O22" i="7" s="1"/>
  <c r="L21" i="7"/>
  <c r="O21" i="7" s="1"/>
  <c r="L20" i="7"/>
  <c r="O20" i="7" s="1"/>
  <c r="L19" i="7"/>
  <c r="O19" i="7" s="1"/>
  <c r="L18" i="7"/>
  <c r="O18" i="7" s="1"/>
  <c r="L17" i="7"/>
  <c r="O17" i="7" s="1"/>
  <c r="L16" i="7"/>
  <c r="O16" i="7" s="1"/>
  <c r="L15" i="7"/>
  <c r="O15" i="7" s="1"/>
  <c r="L14" i="7"/>
  <c r="O14" i="7" s="1"/>
  <c r="L13" i="7"/>
  <c r="O13" i="7" s="1"/>
  <c r="L12" i="7"/>
  <c r="O12" i="7" s="1"/>
  <c r="L11" i="7"/>
  <c r="O11" i="7" s="1"/>
  <c r="L10" i="7"/>
  <c r="O10" i="7" s="1"/>
  <c r="L9" i="7"/>
  <c r="O9" i="7" s="1"/>
  <c r="L8" i="7"/>
  <c r="O8" i="7" s="1"/>
  <c r="L509" i="7" l="1"/>
  <c r="O50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" authorId="0" shapeId="0" xr:uid="{8160726D-EF94-493F-A49B-29E61EFB4718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S = stálé zařazení
DO = dočasné zařazení</t>
        </r>
      </text>
    </comment>
    <comment ref="F2" authorId="0" shapeId="0" xr:uid="{60E8BFD1-A864-46D3-AD6D-80D588A1F11F}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G2" authorId="0" shapeId="0" xr:uid="{7604FC72-2B68-436E-9DF6-D9C16A9486C2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sharedStrings.xml><?xml version="1.0" encoding="utf-8"?>
<sst xmlns="http://schemas.openxmlformats.org/spreadsheetml/2006/main" count="10186" uniqueCount="779">
  <si>
    <t>Konečný přehled za rok 2020</t>
  </si>
  <si>
    <t>Název</t>
  </si>
  <si>
    <t>IČO</t>
  </si>
  <si>
    <t>Identifikátor služby</t>
  </si>
  <si>
    <t>Druh služby</t>
  </si>
  <si>
    <t>Kapacita úvazky</t>
  </si>
  <si>
    <t>Kapacita lůžka</t>
  </si>
  <si>
    <t>Ambulatní forma</t>
  </si>
  <si>
    <t>Terénní forma</t>
  </si>
  <si>
    <t>Pobytová forma</t>
  </si>
  <si>
    <t>Přiznaná dotace řádné kolo</t>
  </si>
  <si>
    <t>Přiznaná dotace mimořádné kolo</t>
  </si>
  <si>
    <t>Přiznaná dotace dofinancování</t>
  </si>
  <si>
    <t>Vratky do 31.12.2020 zapojené zpět do rozpočtu</t>
  </si>
  <si>
    <t>Přiznaná dotace celkem</t>
  </si>
  <si>
    <t>Vratky do 31.12.2020 (vráceno MPSV)</t>
  </si>
  <si>
    <t>Vratky po 01.01.2021 (vráceno MPSV)</t>
  </si>
  <si>
    <t>Spotřebovaná dotace celkem</t>
  </si>
  <si>
    <t>Příspěvek na provoz</t>
  </si>
  <si>
    <t>A DOMA z.s.</t>
  </si>
  <si>
    <t>27053679</t>
  </si>
  <si>
    <t>osobní asistence</t>
  </si>
  <si>
    <t>x</t>
  </si>
  <si>
    <t>ALKA, o.p.s.</t>
  </si>
  <si>
    <t>27240185</t>
  </si>
  <si>
    <t>denní stacionáře</t>
  </si>
  <si>
    <t>sociálně aktivizační služby pro seniory a osoby se zdravotním postižením</t>
  </si>
  <si>
    <t>odlehčovací služby</t>
  </si>
  <si>
    <t>Alzheimercentrum Filipov z.ú.</t>
  </si>
  <si>
    <t>28441397</t>
  </si>
  <si>
    <t>domovy se zvláštním režimem</t>
  </si>
  <si>
    <t>Alzheimercentrum Průhonice, z.ú.</t>
  </si>
  <si>
    <t>29029651</t>
  </si>
  <si>
    <t>Alzheimercentrum Zlosyň, z.ú.</t>
  </si>
  <si>
    <t>28446003</t>
  </si>
  <si>
    <t>ANIMA ČÁSLAV, o.p.s.</t>
  </si>
  <si>
    <t>27226751</t>
  </si>
  <si>
    <t>pečovatelská služba</t>
  </si>
  <si>
    <t>ANNA Český Brod, sociální služby pro seniory</t>
  </si>
  <si>
    <t>00873713</t>
  </si>
  <si>
    <t>domovy pro seniory</t>
  </si>
  <si>
    <t>ANTONIA senior services s.r.o.</t>
  </si>
  <si>
    <t>24153621</t>
  </si>
  <si>
    <t>Arcidiecézní charita Praha</t>
  </si>
  <si>
    <t>43873499</t>
  </si>
  <si>
    <t>nízkoprahová denní centra</t>
  </si>
  <si>
    <t>odborné sociální poradenství</t>
  </si>
  <si>
    <t>Bellevue, poskytovatel sociálních služeb</t>
  </si>
  <si>
    <t>71234438</t>
  </si>
  <si>
    <t>domovy pro osoby se zdravotním postižením</t>
  </si>
  <si>
    <t>chráněné bydlení</t>
  </si>
  <si>
    <t>Centrin CZ s.r.o.</t>
  </si>
  <si>
    <t>27656535</t>
  </si>
  <si>
    <t>Centrum ALMA, z.ú.</t>
  </si>
  <si>
    <t>22665005</t>
  </si>
  <si>
    <t>CENTRUM NA VERANDĚ BEROUN, z.ú</t>
  </si>
  <si>
    <t>03187276</t>
  </si>
  <si>
    <t>Centrum pro neslyšící a nedoslýchavé pro Prahu a Středočeský kraj, o.p.s.</t>
  </si>
  <si>
    <t>02636298</t>
  </si>
  <si>
    <t>tlumočnické služby</t>
  </si>
  <si>
    <t>Centrum pro rodinu PSS a klinické adiktologie, z.ú.</t>
  </si>
  <si>
    <t>06774750</t>
  </si>
  <si>
    <t>Centrum pro zdravotně postižené a seniory Středočeského kraje, o.p.s.</t>
  </si>
  <si>
    <t>26594544</t>
  </si>
  <si>
    <t>Centrum psychologicko-sociálního poradenství Středočeského kraje, příspěvková organizace</t>
  </si>
  <si>
    <t>71209948</t>
  </si>
  <si>
    <t>CENTRUM ROŽMITÁL POD TŘEMŠÍNEM, poskytovatel sociálních služeb</t>
  </si>
  <si>
    <t>42727219</t>
  </si>
  <si>
    <t>Centrum seniorů Mělník, příspěvková organizace</t>
  </si>
  <si>
    <t>70824282</t>
  </si>
  <si>
    <t>Centrum služeb Slunce všem, o.p.s.</t>
  </si>
  <si>
    <t>27155064</t>
  </si>
  <si>
    <t>CENTRUM SOCIÁLNÍCH A ZDRAVOTNÍCH SLUŽEB MĚSTA PŘÍBRAM</t>
  </si>
  <si>
    <t>47067071</t>
  </si>
  <si>
    <t>noclehárny</t>
  </si>
  <si>
    <t>Centrum sociálních a zdravotních služeb Poděbrady o.p.s.</t>
  </si>
  <si>
    <t>27395286</t>
  </si>
  <si>
    <t>Centrum sociálních služeb Hvozdy, o.p.s.</t>
  </si>
  <si>
    <t>29128218</t>
  </si>
  <si>
    <t>nízkoprahová zařízení pro děti a mládež</t>
  </si>
  <si>
    <t>týdenní stacionáře</t>
  </si>
  <si>
    <t>Centrum sociálních služeb v Lysé nad Labem z.ú.</t>
  </si>
  <si>
    <t>67982930</t>
  </si>
  <si>
    <t>terénní programy</t>
  </si>
  <si>
    <t>Centrum 83, poskytovatel sociálních služeb</t>
  </si>
  <si>
    <t>00874680</t>
  </si>
  <si>
    <t>Cesta integrace, o.p.s.</t>
  </si>
  <si>
    <t>26619032</t>
  </si>
  <si>
    <t>Clementas Kolín z.ú.</t>
  </si>
  <si>
    <t>27023915</t>
  </si>
  <si>
    <t>Clementas Mlékovice, s.r.o.</t>
  </si>
  <si>
    <t>25321307</t>
  </si>
  <si>
    <t>ČERVENÝ MLÝN VŠESTUDY, poskytovatel sociálních služeb</t>
  </si>
  <si>
    <t>71209212</t>
  </si>
  <si>
    <t>Česká unie neslyšících, z.ú.</t>
  </si>
  <si>
    <t>00675547</t>
  </si>
  <si>
    <t>Člověk v tísni, o.p.s.</t>
  </si>
  <si>
    <t>25755277</t>
  </si>
  <si>
    <t>Člověk zpět k člověku, z.s.</t>
  </si>
  <si>
    <t>45770433</t>
  </si>
  <si>
    <t>Denní centrum pro seniory JIZERA, z. s.</t>
  </si>
  <si>
    <t>22838457</t>
  </si>
  <si>
    <t>Dětské krizové centrum, z.ú.</t>
  </si>
  <si>
    <t>60460202</t>
  </si>
  <si>
    <t>krizová pomoc</t>
  </si>
  <si>
    <t>Diakonie ČCE - středisko Praha</t>
  </si>
  <si>
    <t>62931270</t>
  </si>
  <si>
    <t>raná péče</t>
  </si>
  <si>
    <t>Diakonie ČCE - středisko Střední Čechy</t>
  </si>
  <si>
    <t>42744326</t>
  </si>
  <si>
    <t>Diecézní charita Litoměřice</t>
  </si>
  <si>
    <t>40229939</t>
  </si>
  <si>
    <t>Digitus Mise, z. ú.</t>
  </si>
  <si>
    <t>24798983</t>
  </si>
  <si>
    <t>centra denních služeb</t>
  </si>
  <si>
    <t>DIGNO (důstojnost) z.s.</t>
  </si>
  <si>
    <t>26543150</t>
  </si>
  <si>
    <t>Dítě a kůň, z.s. - Sdružení pro hipoterapii</t>
  </si>
  <si>
    <t>61924261</t>
  </si>
  <si>
    <t>Dobromysl, z. ú.</t>
  </si>
  <si>
    <t>24198412</t>
  </si>
  <si>
    <t>Domácí hospic Nablízku, z.ú.</t>
  </si>
  <si>
    <t>04066502</t>
  </si>
  <si>
    <t>Domov Barbora Kutná Hora, poskytovatel sociálních služeb</t>
  </si>
  <si>
    <t>48677752</t>
  </si>
  <si>
    <t>Domov Březnice, poskytovatel sociálních služeb</t>
  </si>
  <si>
    <t>61903302</t>
  </si>
  <si>
    <t>Domov Buda, poskytovatel sociálních služeb</t>
  </si>
  <si>
    <t>00873501</t>
  </si>
  <si>
    <t>Domov Dolní Cetno, poskytovatel sociálních služeb</t>
  </si>
  <si>
    <t>00874728</t>
  </si>
  <si>
    <t>Domov Domino, poskytovatel sociálních služeb</t>
  </si>
  <si>
    <t>71209859</t>
  </si>
  <si>
    <t>Domov důchodců Čáslav</t>
  </si>
  <si>
    <t>48677787</t>
  </si>
  <si>
    <t>Domov Hačka se sídlem v Olešce, poskytovatel sociálních služeb</t>
  </si>
  <si>
    <t>00873683</t>
  </si>
  <si>
    <t>Domov Hostomice - Zátor, poskytovatel sociálních služeb</t>
  </si>
  <si>
    <t>75009871</t>
  </si>
  <si>
    <t>Domov Iváň, poskytovatel sociálních služeb</t>
  </si>
  <si>
    <t>48677701</t>
  </si>
  <si>
    <t>Domov Jílové u Prahy, poskytovatel sociálních služeb</t>
  </si>
  <si>
    <t>44685173</t>
  </si>
  <si>
    <t>Domov Kladno-Švermov, poskytovatel sociálních služeb</t>
  </si>
  <si>
    <t>71234462</t>
  </si>
  <si>
    <t>Domov Kolešovice, poskytovatel sociálních služeb</t>
  </si>
  <si>
    <t>71209905</t>
  </si>
  <si>
    <t>Domov Krajánek, poskytovatel sociálních služeb</t>
  </si>
  <si>
    <t>71209867</t>
  </si>
  <si>
    <t>Domov Kytín, poskytovatel sociálních služeb</t>
  </si>
  <si>
    <t>69344035</t>
  </si>
  <si>
    <t>Domov Laguna Psáry, poskytovatel sociálních služeb</t>
  </si>
  <si>
    <t>44685165</t>
  </si>
  <si>
    <t>DOMOV MAJÁK, o.p.s.</t>
  </si>
  <si>
    <t>24255874</t>
  </si>
  <si>
    <t>Domov Mladá, poskytovatel sociálních služeb</t>
  </si>
  <si>
    <t>49534971</t>
  </si>
  <si>
    <t>Domov Modrý kámen, poskytovatel sociálních služeb</t>
  </si>
  <si>
    <t>00874663</t>
  </si>
  <si>
    <t>Domov Na Hrádku, poskytovatel sociálních služeb</t>
  </si>
  <si>
    <t>00873624</t>
  </si>
  <si>
    <t>Domov Na Výsluní, Hořovice</t>
  </si>
  <si>
    <t>70539456</t>
  </si>
  <si>
    <t>Domov Na Zámku Lysá nad Labem, příspěvková organizace</t>
  </si>
  <si>
    <t>49534963</t>
  </si>
  <si>
    <t>Domov Na Zátiší Rakovník, poskytovatel sociálních služeb</t>
  </si>
  <si>
    <t>71209930</t>
  </si>
  <si>
    <t>Domov penzion pro důchodce Beroun</t>
  </si>
  <si>
    <t>47559969</t>
  </si>
  <si>
    <t>Domov pod hrází, o.p.s.</t>
  </si>
  <si>
    <t>22723757</t>
  </si>
  <si>
    <t>Domov Pod Kavčí Skálou, poskytovatel sociálních služeb</t>
  </si>
  <si>
    <t>71229078</t>
  </si>
  <si>
    <t>Domov Pod Lipami Smečno, poskytovatel sociálních služeb</t>
  </si>
  <si>
    <t>71234454</t>
  </si>
  <si>
    <t>Domov pod lípou, poskytovatel sociálních služeb</t>
  </si>
  <si>
    <t>00874671</t>
  </si>
  <si>
    <t>Domov Pod Skalami Kurovodice, poskytovatel sociálních služeb</t>
  </si>
  <si>
    <t>00874655</t>
  </si>
  <si>
    <t>Domov pro seniory Blaník s.r.o.</t>
  </si>
  <si>
    <t>29139392</t>
  </si>
  <si>
    <t>Domov pro seniory Kladno</t>
  </si>
  <si>
    <t>66318475</t>
  </si>
  <si>
    <t>Domov pro seniory Pod Skalkou</t>
  </si>
  <si>
    <t>47002654</t>
  </si>
  <si>
    <t>Domov Ráček o.p.s.</t>
  </si>
  <si>
    <t>27115071</t>
  </si>
  <si>
    <t>Domov Rožďalovice, poskytovatel sociálních služeb</t>
  </si>
  <si>
    <t>49534955</t>
  </si>
  <si>
    <t>Domov Sedlčany, poskytovatel sociálních služeb</t>
  </si>
  <si>
    <t>42727227</t>
  </si>
  <si>
    <t>Domov seniorů Benešov, poskytovatel sociálních služeb</t>
  </si>
  <si>
    <t>71229116</t>
  </si>
  <si>
    <t>Domov seniorů Dobříš, příspěvková organizace</t>
  </si>
  <si>
    <t>42727201</t>
  </si>
  <si>
    <t>Domov seniorů Jankov, poskytovatel sociálních služeb</t>
  </si>
  <si>
    <t>71229124</t>
  </si>
  <si>
    <t>Domov seniorů Jenštejn, poskytovatel sociálních služeb</t>
  </si>
  <si>
    <t>71229108</t>
  </si>
  <si>
    <t>Domov seniorů Mšeno, příspěvková organizace</t>
  </si>
  <si>
    <t>86595351</t>
  </si>
  <si>
    <t>Domov seniorů Nové Strašecí, poskytovatel sociálních služeb</t>
  </si>
  <si>
    <t>71209921</t>
  </si>
  <si>
    <t>Domov seniorů Rudná, poskytovatel sociálních služeb</t>
  </si>
  <si>
    <t>69785007</t>
  </si>
  <si>
    <t>Domov seniorů TGM, příspěvková organizace</t>
  </si>
  <si>
    <t>72541121</t>
  </si>
  <si>
    <t>Domov seniorů Uhlířské Janovice, příspěvková organizace</t>
  </si>
  <si>
    <t>48677744</t>
  </si>
  <si>
    <t>Domov seniorů Úvaly, poskytovatel sociálních služeb</t>
  </si>
  <si>
    <t>71229043</t>
  </si>
  <si>
    <t>Domov seniorů Vidim, poskytovatel sociálních služeb</t>
  </si>
  <si>
    <t>71209271</t>
  </si>
  <si>
    <t>Domov seniorů Vojkov, poskytovatel sociálních služeb</t>
  </si>
  <si>
    <t>71229132</t>
  </si>
  <si>
    <t>Domov Slaný, poskytovatel sociálních služeb</t>
  </si>
  <si>
    <t>71234390</t>
  </si>
  <si>
    <t>Domov Svatý Jan, poskytovatel sociálních služeb</t>
  </si>
  <si>
    <t>42727235</t>
  </si>
  <si>
    <t>Domov U Anežky, poskytovatel sociálních služeb</t>
  </si>
  <si>
    <t>00874736</t>
  </si>
  <si>
    <t>Domov Unhošť, poskytovatel sociálních služeb</t>
  </si>
  <si>
    <t>71234411</t>
  </si>
  <si>
    <t>Domov V Zahradách Zdice, poskytovatel sociálních služeb</t>
  </si>
  <si>
    <t>75009897</t>
  </si>
  <si>
    <t>Domov ve Vlašimi, poskytovatel sociálních služeb</t>
  </si>
  <si>
    <t>71229141</t>
  </si>
  <si>
    <t>Domov Velvary, poskytovatel sociálních služeb</t>
  </si>
  <si>
    <t>71234403</t>
  </si>
  <si>
    <t>Domov Vraný, poskytovatel sociálních služeb</t>
  </si>
  <si>
    <t>71234420</t>
  </si>
  <si>
    <t>DPS Buštěhrad</t>
  </si>
  <si>
    <t>69342288</t>
  </si>
  <si>
    <t>DPS SENIOR a stacionář Olga Říčany, příspěvková organizace</t>
  </si>
  <si>
    <t>63834294</t>
  </si>
  <si>
    <t>Dřevčická o.p.s.</t>
  </si>
  <si>
    <t>24678961</t>
  </si>
  <si>
    <t>Dům Kněžny Emmy - domov pro seniory</t>
  </si>
  <si>
    <t>70566241</t>
  </si>
  <si>
    <t>Dům pečovatelské služby se střediskem sociální pomoci v Žebráku, okres Beroun, příspěvková organizace</t>
  </si>
  <si>
    <t>47515147</t>
  </si>
  <si>
    <t>Dům seniorů Mladá Boleslav, poskytovatel sociálních služeb</t>
  </si>
  <si>
    <t>00874647</t>
  </si>
  <si>
    <t>EDA cz, z.ú.</t>
  </si>
  <si>
    <t>24743054</t>
  </si>
  <si>
    <t>FOKUS Mladá Boleslav z.s.</t>
  </si>
  <si>
    <t>48678767</t>
  </si>
  <si>
    <t>Fokus Praha, z.ú.</t>
  </si>
  <si>
    <t>45701822</t>
  </si>
  <si>
    <t>G-HELP z.ú.</t>
  </si>
  <si>
    <t>27368921</t>
  </si>
  <si>
    <t>Handicap centrum Srdce, o.p.s.</t>
  </si>
  <si>
    <t>27576612</t>
  </si>
  <si>
    <t>Helpicon, z.ú.</t>
  </si>
  <si>
    <t>04393066</t>
  </si>
  <si>
    <t>HEWER, z.s.</t>
  </si>
  <si>
    <t>66000653</t>
  </si>
  <si>
    <t>Hornomlýnská, o.p.s.</t>
  </si>
  <si>
    <t>01615939</t>
  </si>
  <si>
    <t>Hospic svaté Hedviky, o.p.s.</t>
  </si>
  <si>
    <t>02319179</t>
  </si>
  <si>
    <t>Charita Beroun</t>
  </si>
  <si>
    <t>47514329</t>
  </si>
  <si>
    <t>Charita Kralupy nad Vltavou</t>
  </si>
  <si>
    <t>26520800</t>
  </si>
  <si>
    <t>Charita Neratovice</t>
  </si>
  <si>
    <t>47009730</t>
  </si>
  <si>
    <t>Charita Příbram</t>
  </si>
  <si>
    <t>47072989</t>
  </si>
  <si>
    <t>Charita Starý Knín</t>
  </si>
  <si>
    <t>47068531</t>
  </si>
  <si>
    <t>Charita Vlašim</t>
  </si>
  <si>
    <t>47084359</t>
  </si>
  <si>
    <t>Jistoty Domova, z. ú.</t>
  </si>
  <si>
    <t>03058166</t>
  </si>
  <si>
    <t>Josef Strouhal</t>
  </si>
  <si>
    <t>69634246</t>
  </si>
  <si>
    <t>Kaleidoskop - centrum terapie a vzdělávání, z.ú.</t>
  </si>
  <si>
    <t>26996839</t>
  </si>
  <si>
    <t>Klubíčko Beroun, z.ú.</t>
  </si>
  <si>
    <t>24151262</t>
  </si>
  <si>
    <t>KOLPINGOVA RODINA SMEČNO</t>
  </si>
  <si>
    <t>70929688</t>
  </si>
  <si>
    <t>Komunitní centrum Říčany, o.p.s.</t>
  </si>
  <si>
    <t>27435610</t>
  </si>
  <si>
    <t>Koniklec Suchomasty, poskytovatel sociálních služeb</t>
  </si>
  <si>
    <t>75009889</t>
  </si>
  <si>
    <t>Kvalitní podzim života, z.ú.</t>
  </si>
  <si>
    <t>03338878</t>
  </si>
  <si>
    <t>Laxus z. ú.</t>
  </si>
  <si>
    <t>62695487</t>
  </si>
  <si>
    <t>kontaktní centra</t>
  </si>
  <si>
    <t>LCC domácí péče, s.r.o.</t>
  </si>
  <si>
    <t>27628418</t>
  </si>
  <si>
    <t>LECCOS, z.s.</t>
  </si>
  <si>
    <t>70855811</t>
  </si>
  <si>
    <t>Letohrádek Vendula, z.s.</t>
  </si>
  <si>
    <t>45248443</t>
  </si>
  <si>
    <t>LUMA MB, z.s.</t>
  </si>
  <si>
    <t>26638398</t>
  </si>
  <si>
    <t>LUXOR Poděbrady, poskytovatel sociálních služeb</t>
  </si>
  <si>
    <t>49534947</t>
  </si>
  <si>
    <t>Magdaléna, o.p.s.</t>
  </si>
  <si>
    <t>25617401</t>
  </si>
  <si>
    <t>Maltézská pomoc, o.p.s.</t>
  </si>
  <si>
    <t>26708451</t>
  </si>
  <si>
    <t>průvodcovské a předčitatelské služby</t>
  </si>
  <si>
    <t>Malyra s.r.o.</t>
  </si>
  <si>
    <t>29130140</t>
  </si>
  <si>
    <t>Maminky dětem, z. s.</t>
  </si>
  <si>
    <t>26625164</t>
  </si>
  <si>
    <t>MELA, o.p.s.</t>
  </si>
  <si>
    <t>28376196</t>
  </si>
  <si>
    <t>Město Březnice</t>
  </si>
  <si>
    <t>00242004</t>
  </si>
  <si>
    <t>Město Černošice</t>
  </si>
  <si>
    <t>00241121</t>
  </si>
  <si>
    <t>Město Dolní Bousov</t>
  </si>
  <si>
    <t>00237680</t>
  </si>
  <si>
    <t>Město Hostivice</t>
  </si>
  <si>
    <t>00241237</t>
  </si>
  <si>
    <t>Město Jílové u Prahy</t>
  </si>
  <si>
    <t>00241326</t>
  </si>
  <si>
    <t>Město Kouřim</t>
  </si>
  <si>
    <t>00235482</t>
  </si>
  <si>
    <t>Město Libčice nad Vltavou</t>
  </si>
  <si>
    <t>00241407</t>
  </si>
  <si>
    <t>Město Mělník</t>
  </si>
  <si>
    <t>00237051</t>
  </si>
  <si>
    <t>Město Mnichovice</t>
  </si>
  <si>
    <t>00240478</t>
  </si>
  <si>
    <t>Město Roztoky</t>
  </si>
  <si>
    <t>00241610</t>
  </si>
  <si>
    <t>Město Rožmitál pod Třemšínem</t>
  </si>
  <si>
    <t>00243221</t>
  </si>
  <si>
    <t>Město Řevnice</t>
  </si>
  <si>
    <t>00241636</t>
  </si>
  <si>
    <t>Město Sedlčany</t>
  </si>
  <si>
    <t>00243272</t>
  </si>
  <si>
    <t>Město Sedlec-Prčice</t>
  </si>
  <si>
    <t>00232645</t>
  </si>
  <si>
    <t>Město Slaný</t>
  </si>
  <si>
    <t>00234877</t>
  </si>
  <si>
    <t>Město Stochov</t>
  </si>
  <si>
    <t>00234923</t>
  </si>
  <si>
    <t>Město Týnec nad Labem</t>
  </si>
  <si>
    <t>00235831</t>
  </si>
  <si>
    <t>Město Uhlířské Janovice</t>
  </si>
  <si>
    <t>00236527</t>
  </si>
  <si>
    <t>Město Unhošť</t>
  </si>
  <si>
    <t>00235075</t>
  </si>
  <si>
    <t>Město Úvaly</t>
  </si>
  <si>
    <t>00240931</t>
  </si>
  <si>
    <t>Město Velvary</t>
  </si>
  <si>
    <t>00235105</t>
  </si>
  <si>
    <t>Město Zásmuky</t>
  </si>
  <si>
    <t>00235954</t>
  </si>
  <si>
    <t>Město Zruč nad Sázavou</t>
  </si>
  <si>
    <t>00236667</t>
  </si>
  <si>
    <t>Městské centrum komplexní péče Benátky nad Jizerou, příspěvková organizace</t>
  </si>
  <si>
    <t>75154617</t>
  </si>
  <si>
    <t>Městské sociální a zdravotní služby</t>
  </si>
  <si>
    <t>00873667</t>
  </si>
  <si>
    <t>Městys Cerhenice</t>
  </si>
  <si>
    <t>00235300</t>
  </si>
  <si>
    <t>Městys Divišov</t>
  </si>
  <si>
    <t>00231690</t>
  </si>
  <si>
    <t>NADĚJE</t>
  </si>
  <si>
    <t>00570931</t>
  </si>
  <si>
    <t>Nalžovický zámek, poskytovatel sociálních služeb</t>
  </si>
  <si>
    <t>42727243</t>
  </si>
  <si>
    <t>Národní ústav pro autismus, z.ú.</t>
  </si>
  <si>
    <t>26623064</t>
  </si>
  <si>
    <t>Nezávislý život, z.ú.</t>
  </si>
  <si>
    <t>26679663</t>
  </si>
  <si>
    <t>Obec Hlásná Třebáň</t>
  </si>
  <si>
    <t>00233234</t>
  </si>
  <si>
    <t>Obec Chorušice</t>
  </si>
  <si>
    <t>00236861</t>
  </si>
  <si>
    <t>Obec Kropáčova Vrutice</t>
  </si>
  <si>
    <t>00238163</t>
  </si>
  <si>
    <t>Obec Mělnické Vtelno</t>
  </si>
  <si>
    <t>00237060</t>
  </si>
  <si>
    <t>Obec Tmaň</t>
  </si>
  <si>
    <t>00233901</t>
  </si>
  <si>
    <t>Oblastní charita Kutná Hora</t>
  </si>
  <si>
    <t>49543547</t>
  </si>
  <si>
    <t>Oblastní nemocnice Příbram, a. s.</t>
  </si>
  <si>
    <t>27085031</t>
  </si>
  <si>
    <t>Oblastní spolek Českého červeného kříže Kladno</t>
  </si>
  <si>
    <t>00425745</t>
  </si>
  <si>
    <t>Okresní pečovatelská služba Nové Strašecí, o.p.s.</t>
  </si>
  <si>
    <t>27641163</t>
  </si>
  <si>
    <t>Pečovatelská služba Čelákovice, příspěvková organizace</t>
  </si>
  <si>
    <t>71294481</t>
  </si>
  <si>
    <t>Pečovatelská služba Kutná Hora, příspěvková organizace</t>
  </si>
  <si>
    <t>61926973</t>
  </si>
  <si>
    <t>Pečovatelská služba města Brandýs nad Labem-Stará Boleslav</t>
  </si>
  <si>
    <t>08592241</t>
  </si>
  <si>
    <t>Pečovatelská služba města Dobříše</t>
  </si>
  <si>
    <t>48954845</t>
  </si>
  <si>
    <t>Pečovatelská služba města Mladá Boleslav, příspěvková organizace</t>
  </si>
  <si>
    <t>42718325</t>
  </si>
  <si>
    <t>tísňová péče</t>
  </si>
  <si>
    <t>Pečovatelská služba města Pečky</t>
  </si>
  <si>
    <t>61883531</t>
  </si>
  <si>
    <t>Pečovatelská služba Městec Králové, s.r.o.</t>
  </si>
  <si>
    <t>29010730</t>
  </si>
  <si>
    <t>Pečovatelská služba okresu Benešov</t>
  </si>
  <si>
    <t>71459251</t>
  </si>
  <si>
    <t>Pečovatelská služba Rakovník</t>
  </si>
  <si>
    <t>47012790</t>
  </si>
  <si>
    <t>Pobytové rehabilitační a rekvalifikační středisko pro nevidomé Dědina, o.p.s.</t>
  </si>
  <si>
    <t>26200571</t>
  </si>
  <si>
    <t>sociální rehabilitace</t>
  </si>
  <si>
    <t>Ponton, z.s.</t>
  </si>
  <si>
    <t>64355756</t>
  </si>
  <si>
    <t>Poradna pro občanství Občanská a lidská práva, z.s.</t>
  </si>
  <si>
    <t>70100691</t>
  </si>
  <si>
    <t>Portus Praha z.ú.</t>
  </si>
  <si>
    <t>26525305</t>
  </si>
  <si>
    <t>26525306</t>
  </si>
  <si>
    <t>podpora samostatného bydlení</t>
  </si>
  <si>
    <t>Povídej, z. s.</t>
  </si>
  <si>
    <t>67984860</t>
  </si>
  <si>
    <t>telefonická krizová pomoc</t>
  </si>
  <si>
    <t>PRAGOM CS, spol. s r.o.</t>
  </si>
  <si>
    <t>62583476</t>
  </si>
  <si>
    <t>Pro zdraví 21 z.ú.</t>
  </si>
  <si>
    <t>22844660</t>
  </si>
  <si>
    <t>proFem - centrum pro oběti domácího a sexuálního násilí, o.p.s.</t>
  </si>
  <si>
    <t>25768255</t>
  </si>
  <si>
    <t>Prostor plus o.p.s.</t>
  </si>
  <si>
    <t>26594633</t>
  </si>
  <si>
    <t>Proxima Sociale o.p.s.</t>
  </si>
  <si>
    <t>49625624</t>
  </si>
  <si>
    <t>Rainbow Productions spol. s r.o.</t>
  </si>
  <si>
    <t>47117940</t>
  </si>
  <si>
    <t>Regionální sdružení zdravotně postižených Benešovska z. s. okresní organizace Benešov</t>
  </si>
  <si>
    <t>26610965</t>
  </si>
  <si>
    <t>REMEDIUM Praha o.p.s.</t>
  </si>
  <si>
    <t>68403186</t>
  </si>
  <si>
    <t>Renata Nekolová</t>
  </si>
  <si>
    <t>48683183</t>
  </si>
  <si>
    <t>Respondeo, z. s.</t>
  </si>
  <si>
    <t>26631628</t>
  </si>
  <si>
    <t>Romodrom o.p.s.</t>
  </si>
  <si>
    <t>26537036</t>
  </si>
  <si>
    <t>RSOP z.s.</t>
  </si>
  <si>
    <t>68996543</t>
  </si>
  <si>
    <t>RUAH o.p.s.</t>
  </si>
  <si>
    <t>24312355</t>
  </si>
  <si>
    <t>Rybka, poskytovatel sociálních služeb</t>
  </si>
  <si>
    <t>71209310</t>
  </si>
  <si>
    <t>Sanco-PB s.r.o.</t>
  </si>
  <si>
    <t>24297933</t>
  </si>
  <si>
    <t>Sdružení na pomoc dětem s handicapy, z.ú.</t>
  </si>
  <si>
    <t>26529301</t>
  </si>
  <si>
    <t>SEMIRAMIS z. ú.</t>
  </si>
  <si>
    <t>70845387</t>
  </si>
  <si>
    <t>SeneCura SeniorCentrum Kolín s.r.o.</t>
  </si>
  <si>
    <t>06443851</t>
  </si>
  <si>
    <t>Senior centrum Kolín s.r.o.</t>
  </si>
  <si>
    <t>02737949</t>
  </si>
  <si>
    <t>Senior-komplex s.r.o.</t>
  </si>
  <si>
    <t>24220868</t>
  </si>
  <si>
    <t>Sluneční domov o.p.s.</t>
  </si>
  <si>
    <t>01402871</t>
  </si>
  <si>
    <t>Sociální služby města Kralupy nad Vltavou, příspěvková organizace</t>
  </si>
  <si>
    <t>71294325</t>
  </si>
  <si>
    <t>Speciální pečovatelská služba z. s.</t>
  </si>
  <si>
    <t>48707783</t>
  </si>
  <si>
    <t>Spirála pomoci, o.p.s.</t>
  </si>
  <si>
    <t>22689443</t>
  </si>
  <si>
    <t>Spokojený domov, o.p.s.</t>
  </si>
  <si>
    <t>29043913</t>
  </si>
  <si>
    <t>Společenství Dobromysl</t>
  </si>
  <si>
    <t>70107491</t>
  </si>
  <si>
    <t>Společnost pro ranou péči, z.s.</t>
  </si>
  <si>
    <t>67363610</t>
  </si>
  <si>
    <t>Stéblo, z.s.</t>
  </si>
  <si>
    <t>26673622</t>
  </si>
  <si>
    <t>Středisko komplexní sociální péče o.p.s.</t>
  </si>
  <si>
    <t>26480026</t>
  </si>
  <si>
    <t>Středisko ROSA, z. s.</t>
  </si>
  <si>
    <t>46416463</t>
  </si>
  <si>
    <t>Svaz neslyšících a nedoslýchavých osob v ČR, z.s., Krajská organizace Středočeského kraje, p.s.</t>
  </si>
  <si>
    <t>70951608</t>
  </si>
  <si>
    <t>Svaz tělesně postižených v České republice z. s. místní organizace Milín</t>
  </si>
  <si>
    <t>61904252</t>
  </si>
  <si>
    <t>Svaz tělesně postižených v České republice z. s. okresní organizace Benešov</t>
  </si>
  <si>
    <t>62468472</t>
  </si>
  <si>
    <t>Svaz tělesně postižených v České republice z. s. okresní organizace Příbram</t>
  </si>
  <si>
    <t>61903086</t>
  </si>
  <si>
    <t>Svaz zdravotně postižených Rakovník, zapsaný spolek</t>
  </si>
  <si>
    <t>47013133</t>
  </si>
  <si>
    <t>Terapeutické centrum Modré dveře, z.ú.</t>
  </si>
  <si>
    <t>22768602</t>
  </si>
  <si>
    <t>TŘI, o.p.s.</t>
  </si>
  <si>
    <t>18623433</t>
  </si>
  <si>
    <t>Ústav sociální péče Brdy, z.ú.</t>
  </si>
  <si>
    <t>04251806</t>
  </si>
  <si>
    <t>Villa Vallila, z.ú.</t>
  </si>
  <si>
    <t>67778399</t>
  </si>
  <si>
    <t>Vítej ... o.p.s.</t>
  </si>
  <si>
    <t>27407969</t>
  </si>
  <si>
    <t>VLTAWIA s.r.o.</t>
  </si>
  <si>
    <t>28195850</t>
  </si>
  <si>
    <t>V.O.D.A. z.s.</t>
  </si>
  <si>
    <t>00472263</t>
  </si>
  <si>
    <t>VOLNO, sdružení pro pomoc rodinám dětí s postižením, z. ú.</t>
  </si>
  <si>
    <t>26661586</t>
  </si>
  <si>
    <t>Vyšší Hrádek, poskytovatel sociálních služeb</t>
  </si>
  <si>
    <t>71229051</t>
  </si>
  <si>
    <t>YMCA Praha</t>
  </si>
  <si>
    <t>26529122</t>
  </si>
  <si>
    <t>Zahrada, poskytovatel sociálních služeb</t>
  </si>
  <si>
    <t>71234446</t>
  </si>
  <si>
    <t>ZAHRADA, z. s.</t>
  </si>
  <si>
    <t>60445963</t>
  </si>
  <si>
    <t>Zařízení sociální intervence Kladno</t>
  </si>
  <si>
    <t>71234489</t>
  </si>
  <si>
    <t>terapeutické komunity</t>
  </si>
  <si>
    <t>služby následné péče</t>
  </si>
  <si>
    <t>Zdravotní ústav Most k domovu, z.ú.</t>
  </si>
  <si>
    <t>22693661</t>
  </si>
  <si>
    <t>ZELENÁ LÍPA HOSTIVICE, poskytovatel sociálních služeb</t>
  </si>
  <si>
    <t>44685181</t>
  </si>
  <si>
    <t>Zvoneček Bylany, poskytovatel sociálních služeb</t>
  </si>
  <si>
    <t>00873497</t>
  </si>
  <si>
    <t>Camino San José, z.s.</t>
  </si>
  <si>
    <t>Domácí hospic Srdcem, z.ú.</t>
  </si>
  <si>
    <t>HOSPIC TEMPUS, z.s.</t>
  </si>
  <si>
    <t>odlehčovací služby (s pobyt. formou)</t>
  </si>
  <si>
    <t>Konečný přehled za rok 2021</t>
  </si>
  <si>
    <t>Přiznaná dotace v řádném kole DŘ</t>
  </si>
  <si>
    <t>Přiznaná dotace v rámci MDŘ A</t>
  </si>
  <si>
    <t>Přiznaná dotace v rámci MDŘ B</t>
  </si>
  <si>
    <t>Přiznaná dotace v rámci dofinancování MDŘ A</t>
  </si>
  <si>
    <t>Přiznaná dotace v rámci dofinancování řádného kola</t>
  </si>
  <si>
    <t>Vratky v průběhu roku 2021</t>
  </si>
  <si>
    <t>Vratky po 1.1.2022</t>
  </si>
  <si>
    <t>Camino San José z.s.</t>
  </si>
  <si>
    <t>Cesta životem bez bariér, z. s.</t>
  </si>
  <si>
    <t>Dementia I.O.V., z.ú.</t>
  </si>
  <si>
    <t>Denní centrum pro seniory JIZERA, o. s.</t>
  </si>
  <si>
    <t>Dětské centrum Chocerady - centrum komplexní péče, příspěvková organizace</t>
  </si>
  <si>
    <t>Diakonie ČCE - Středisko celostátních programů a služeb</t>
  </si>
  <si>
    <t>sociálně aktivizační služby pro rodiny s dětmi</t>
  </si>
  <si>
    <t>Farní charita Nymburk</t>
  </si>
  <si>
    <t>Lomikámen, z.ú.</t>
  </si>
  <si>
    <t>Stacík Slunečnice Mělník, z. s.</t>
  </si>
  <si>
    <t>Statek Vlčkovice, o.p.s.</t>
  </si>
  <si>
    <t>TŘI, z. ú.</t>
  </si>
  <si>
    <t>Celkem</t>
  </si>
  <si>
    <t>Úvazek</t>
  </si>
  <si>
    <t>Lůžko</t>
  </si>
  <si>
    <t>Hodina přímé péče</t>
  </si>
  <si>
    <t>Provozní den</t>
  </si>
  <si>
    <t>Alzheimercentrum Černošice z.ú.</t>
  </si>
  <si>
    <t>ALZHEIMER HOME z.ú. Převedeno z Černošic</t>
  </si>
  <si>
    <t>ALZHEIMER HOME z.ú. Převedeno z Filipova</t>
  </si>
  <si>
    <t>azylové domy</t>
  </si>
  <si>
    <t>Azylový dům Kladno, o.p.s.</t>
  </si>
  <si>
    <t>sociálně terapeutické dílny</t>
  </si>
  <si>
    <t>CERPOS</t>
  </si>
  <si>
    <t>domy na půl cesty</t>
  </si>
  <si>
    <t>Dětský domov a Školní jídelna, Nové Strašecí</t>
  </si>
  <si>
    <t>Dobrovolnické centrum Kladno, z. s.</t>
  </si>
  <si>
    <t>DOMOV NA VERANDĚ, z.ú</t>
  </si>
  <si>
    <t>FIT SENIOR Příbram, z.s.</t>
  </si>
  <si>
    <t>Křesťanský spolek Sedlčanska</t>
  </si>
  <si>
    <t>Náruč, z.s.</t>
  </si>
  <si>
    <t>Oblastní spolek ČČK Beroun</t>
  </si>
  <si>
    <t>POINT Milovice, z.ú.</t>
  </si>
  <si>
    <t>intervenční centra</t>
  </si>
  <si>
    <t>R - Mosty, z.s.</t>
  </si>
  <si>
    <t>Rodinné centrum ROUTA, z.s.</t>
  </si>
  <si>
    <t>Rytmus Střední Čechy, o.p.s.</t>
  </si>
  <si>
    <t>Socius, z.ú.</t>
  </si>
  <si>
    <t>Soukromý dětský domov SOS 92, z. ú.</t>
  </si>
  <si>
    <t>Startujeme, o.p.s.</t>
  </si>
  <si>
    <t>Prosím doplnit</t>
  </si>
  <si>
    <r>
      <t xml:space="preserve">SÍŤ SOCIÁLNÍCH SLUŽEB (SEZNAM POSKYTOVATELŮ) STŘEDOČESKÉHO KRAJE OD 1. 1. 2022 (dle usnesení ZK č. </t>
    </r>
    <r>
      <rPr>
        <b/>
        <sz val="16"/>
        <color rgb="FFFFFF00"/>
        <rFont val="Calibri"/>
        <family val="2"/>
        <charset val="238"/>
        <scheme val="minor"/>
      </rPr>
      <t>XXX</t>
    </r>
    <r>
      <rPr>
        <b/>
        <sz val="16"/>
        <color theme="0"/>
        <rFont val="Calibri"/>
        <family val="2"/>
        <charset val="238"/>
        <scheme val="minor"/>
      </rPr>
      <t xml:space="preserve"> ze dne </t>
    </r>
    <r>
      <rPr>
        <b/>
        <sz val="16"/>
        <color rgb="FFFFFF00"/>
        <rFont val="Calibri"/>
        <family val="2"/>
        <charset val="238"/>
        <scheme val="minor"/>
      </rPr>
      <t>XX</t>
    </r>
    <r>
      <rPr>
        <b/>
        <sz val="16"/>
        <color theme="0"/>
        <rFont val="Calibri"/>
        <family val="2"/>
        <charset val="238"/>
        <scheme val="minor"/>
      </rPr>
      <t>. 1. 2022)</t>
    </r>
  </si>
  <si>
    <t>Kolik započítat měsíc/dní do výpočtu dotace</t>
  </si>
  <si>
    <t>TYP ZAŘAZENÍ</t>
  </si>
  <si>
    <t>POČET POSKYTOVATELŮ</t>
  </si>
  <si>
    <t>NÁZEV POSKYTOVATELE</t>
  </si>
  <si>
    <t>IČ</t>
  </si>
  <si>
    <t>TYP POSKYTO
VATELE</t>
  </si>
  <si>
    <t>IDENTIFIKÁTOR SLUŽBY</t>
  </si>
  <si>
    <t>POČET SLUŽEB</t>
  </si>
  <si>
    <t>DRUH SLUŽBY</t>
  </si>
  <si>
    <t>PŘEVAŽUJÍCÍ CÍLOVÁ SKUPINA</t>
  </si>
  <si>
    <t>ÚZEMNÍ PŮSOBNOST PODLE OKRESŮ STŘEDOČESKÉHO KRAJE</t>
  </si>
  <si>
    <t>KAPACITNÍ JEDNOTKA</t>
  </si>
  <si>
    <t>KAPACITA SLUŽBY</t>
  </si>
  <si>
    <t>úvazek</t>
  </si>
  <si>
    <t>lůžko</t>
  </si>
  <si>
    <t>provozní den</t>
  </si>
  <si>
    <t>úvazek2</t>
  </si>
  <si>
    <t>Max NP</t>
  </si>
  <si>
    <t>Celkové maximální úvazky</t>
  </si>
  <si>
    <t>lužka</t>
  </si>
  <si>
    <t>úvazky</t>
  </si>
  <si>
    <t>s</t>
  </si>
  <si>
    <t>NNO</t>
  </si>
  <si>
    <t>osoby s kombinovaným postižením</t>
  </si>
  <si>
    <t>Příbram</t>
  </si>
  <si>
    <t>úvazek v přímé péči</t>
  </si>
  <si>
    <t>odlehčovací služby (s pobytovou formou)</t>
  </si>
  <si>
    <t>kombinace</t>
  </si>
  <si>
    <t>07234015</t>
  </si>
  <si>
    <t>osoby s chronickým duševním onemocněním</t>
  </si>
  <si>
    <t>Praha-západ</t>
  </si>
  <si>
    <t>Alzheimercentrum Filipov, z.ú.</t>
  </si>
  <si>
    <t>Kutná Hora</t>
  </si>
  <si>
    <t>Mělník</t>
  </si>
  <si>
    <t>senioři</t>
  </si>
  <si>
    <t>PO města</t>
  </si>
  <si>
    <t>Kolín</t>
  </si>
  <si>
    <t>komerční</t>
  </si>
  <si>
    <t>Mělník, Praha-východ</t>
  </si>
  <si>
    <t>církevní</t>
  </si>
  <si>
    <t>rodiny s dítětem/dětmi</t>
  </si>
  <si>
    <t>Praha-východ</t>
  </si>
  <si>
    <t>osoby bez přístřeší</t>
  </si>
  <si>
    <t>imigranti a azylanti</t>
  </si>
  <si>
    <t>Hlavní město Praha</t>
  </si>
  <si>
    <t>hodina přímé péče</t>
  </si>
  <si>
    <t>Azylový dům Kladno o.p.s.</t>
  </si>
  <si>
    <t>Kladno</t>
  </si>
  <si>
    <t>Krajská PO</t>
  </si>
  <si>
    <t>osoby s mentálním postižením</t>
  </si>
  <si>
    <t>07809395</t>
  </si>
  <si>
    <t>osoby v krizi</t>
  </si>
  <si>
    <t>Beroun</t>
  </si>
  <si>
    <t>Kutná Hora, Kladno</t>
  </si>
  <si>
    <t>Mladá Boleslav</t>
  </si>
  <si>
    <t xml:space="preserve">domovy pro osoby se zdravotním postižením </t>
  </si>
  <si>
    <t>osoby ohrožené závislostí nebo závislé na návykových látkách</t>
  </si>
  <si>
    <t xml:space="preserve">CENTRUM NA VERANDĚ BEROUN, z.ú </t>
  </si>
  <si>
    <t>Centrum pro neslyšící a nedoslýchavé pro Prahu a Středočeský kraj, o.p.s</t>
  </si>
  <si>
    <t>osoby se sluchovým postižením</t>
  </si>
  <si>
    <t>Beroun, Kladno, Příbram</t>
  </si>
  <si>
    <t xml:space="preserve">Centrum pro rodinu PSS a klinické adiktologie, z.ú. </t>
  </si>
  <si>
    <t>osoby se zdravotním postižením</t>
  </si>
  <si>
    <t>Benešov, Beroun, Kladno, Kolín, Kutná Hora, Mladá Boleslav, Příbram, Hlavní město Praha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</si>
  <si>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</si>
  <si>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</si>
  <si>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</si>
  <si>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DO
30.6.2022</t>
  </si>
  <si>
    <t>vyřazeno 7598122</t>
  </si>
  <si>
    <t>vyřazeno 2414762</t>
  </si>
  <si>
    <t>osoby žijící v sociálně vyloučených komunitách</t>
  </si>
  <si>
    <t>Nymburk</t>
  </si>
  <si>
    <t>děti a mládež ve věku od 6 do 26 let ohrožené společensky nežádoucími jevy</t>
  </si>
  <si>
    <t>osoby do 26 let věku opouštějící školská zařízení pro výkon ústavní péče</t>
  </si>
  <si>
    <t>Benešov</t>
  </si>
  <si>
    <t>Praha-východ, Benešov</t>
  </si>
  <si>
    <t>Cesta životem bez bariér, z.s.</t>
  </si>
  <si>
    <t>27044700</t>
  </si>
  <si>
    <t>osoby s tělesným postižením</t>
  </si>
  <si>
    <t>Clementas Kolín, z.ú.</t>
  </si>
  <si>
    <t>DO
31. 7. 2021</t>
  </si>
  <si>
    <t>vyřazeno 9400991</t>
  </si>
  <si>
    <t xml:space="preserve"> 06267688</t>
  </si>
  <si>
    <t>43750672</t>
  </si>
  <si>
    <t>DĚTSKÉ KRIZOVÉ CENTRUM, z.ú.</t>
  </si>
  <si>
    <t>Rakovník</t>
  </si>
  <si>
    <t>48136093</t>
  </si>
  <si>
    <t>Nymburk, Praha-východ</t>
  </si>
  <si>
    <t>Benešov, Kolín, Kutná Hora</t>
  </si>
  <si>
    <t>Kolín, Kutná Hora</t>
  </si>
  <si>
    <t>DO
31.10.2021</t>
  </si>
  <si>
    <t>vyřazeno 5433195</t>
  </si>
  <si>
    <t>sečteno</t>
  </si>
  <si>
    <t>DO
31.12.2022</t>
  </si>
  <si>
    <t>DIGNO (důstojnost)z.s.</t>
  </si>
  <si>
    <t>Dobrovolnické centrum Kladno, z.s.</t>
  </si>
  <si>
    <t xml:space="preserve">osoby s chronickým onemocněním </t>
  </si>
  <si>
    <t>osoby s chronickým onemocněním</t>
  </si>
  <si>
    <t>73634794</t>
  </si>
  <si>
    <t xml:space="preserve">osoby bez přístřeší </t>
  </si>
  <si>
    <t>01510231</t>
  </si>
  <si>
    <t>Kolín, Mladá Boleslav, Nymburk</t>
  </si>
  <si>
    <t>Kolín, Nymburk</t>
  </si>
  <si>
    <t>Praha-východ, Hlavní město Praha</t>
  </si>
  <si>
    <t>sečteno a přepočteno</t>
  </si>
  <si>
    <t>Mělník, Hlavní město Praha</t>
  </si>
  <si>
    <t>DO 30. 4. 2022</t>
  </si>
  <si>
    <t>05894271</t>
  </si>
  <si>
    <t>etnické menšiny</t>
  </si>
  <si>
    <t>Mělník, Praha-východ, Praha-západ, Hlavní město Praha</t>
  </si>
  <si>
    <t>DO 
31. 12. 2022</t>
  </si>
  <si>
    <t>vyřazeno 5924626</t>
  </si>
  <si>
    <t>OSVČ</t>
  </si>
  <si>
    <t>03338878 </t>
  </si>
  <si>
    <t>Mladá Boleslav, Hradec Králové</t>
  </si>
  <si>
    <t xml:space="preserve">LUMA MB, z.s. </t>
  </si>
  <si>
    <t>Praha-západ, Příbram</t>
  </si>
  <si>
    <t>DO 
31. 3. 2022</t>
  </si>
  <si>
    <t xml:space="preserve">osoby se zdravotním postižením </t>
  </si>
  <si>
    <t xml:space="preserve">Mladá Boleslav </t>
  </si>
  <si>
    <t>Mela, o.p.s.</t>
  </si>
  <si>
    <t>Kolín, Příbram</t>
  </si>
  <si>
    <t>město</t>
  </si>
  <si>
    <t>děti a mládež ve věku od 15 do 26 let ohrožené společensky nežádoucími jevy</t>
  </si>
  <si>
    <t>městys</t>
  </si>
  <si>
    <t xml:space="preserve">Příbram </t>
  </si>
  <si>
    <t>osoby s jiným zdravotním postižením</t>
  </si>
  <si>
    <t xml:space="preserve">Hlavní město Praha </t>
  </si>
  <si>
    <t>Mladá Boleslav, Praha-východ</t>
  </si>
  <si>
    <t>obec</t>
  </si>
  <si>
    <t>osoby, které vedou rizikový způsob života nebo jsou tímto způsobem života ohroženy</t>
  </si>
  <si>
    <t>DO
31.8.2022</t>
  </si>
  <si>
    <t>vyřazeno 9787962</t>
  </si>
  <si>
    <t>00425737</t>
  </si>
  <si>
    <t>Oblastní spolek Českého červeného kříže Praha 9</t>
  </si>
  <si>
    <t>00425681</t>
  </si>
  <si>
    <t>bude přidělen</t>
  </si>
  <si>
    <t>konbinace</t>
  </si>
  <si>
    <t xml:space="preserve">azylové domy </t>
  </si>
  <si>
    <t>osoby se zrakovým postižením</t>
  </si>
  <si>
    <t>POINT Milovice, z. ú.</t>
  </si>
  <si>
    <t>10877908</t>
  </si>
  <si>
    <t xml:space="preserve">rodiny s dítětem/dětmi </t>
  </si>
  <si>
    <t>Poradna pro občanství/Občanská a lidská práva, z.s.</t>
  </si>
  <si>
    <t>Beroun, Kladno, Mladá Boleslav, Hlavní město Praha</t>
  </si>
  <si>
    <t>Beroun, Kladno, Mladá Boleslav</t>
  </si>
  <si>
    <t>OD
1. 3. 2021</t>
  </si>
  <si>
    <t>oběti domácího násilí</t>
  </si>
  <si>
    <t>Benešov, Beroun, Příbram</t>
  </si>
  <si>
    <t>0</t>
  </si>
  <si>
    <t>DO
31.8.2021</t>
  </si>
  <si>
    <t>vyřazeno 3532986</t>
  </si>
  <si>
    <t>DO
30. 6. 2022</t>
  </si>
  <si>
    <t>vyřazeno 8743277</t>
  </si>
  <si>
    <t>Praha-západ, Mladá Boleslav</t>
  </si>
  <si>
    <t xml:space="preserve">Renata Nekolová </t>
  </si>
  <si>
    <t>Kolín, Mladá Boleslav, Nymburk, Praha-východ</t>
  </si>
  <si>
    <t xml:space="preserve">Rodinné centrum ROUTA, z.s. </t>
  </si>
  <si>
    <t>Kladno, Nymburk</t>
  </si>
  <si>
    <t>Benešov, Kutná Hora</t>
  </si>
  <si>
    <t>Mladá Boleslav, Nymburk</t>
  </si>
  <si>
    <t>SeneCura SeniorCentrum Kolín, s. r. o.</t>
  </si>
  <si>
    <t>Socius, z. ú.</t>
  </si>
  <si>
    <t>07653808</t>
  </si>
  <si>
    <t>Soukromý dětský domov SOS 92, z.ú.</t>
  </si>
  <si>
    <t>vyřazeno 2663586</t>
  </si>
  <si>
    <t>Beroun, Kladno, Mladá Boleslav, Příbram</t>
  </si>
  <si>
    <t xml:space="preserve">Ústav sociální péče Brdy, z.ú. </t>
  </si>
  <si>
    <t>CELKOVÝ POČET POSKYTOVATELŮ SOCIÁLNÍCH SLUŽEB V SÍTI STŘEDOČESKÉHO KRAJE</t>
  </si>
  <si>
    <t>CELKOVÝ POČET SOCIÁLNÍCH SLUŽEB V SÍTI STŘEDOČESKÉHO KRAJE</t>
  </si>
  <si>
    <t xml:space="preserve">VYSVĚTLIVKY: </t>
  </si>
  <si>
    <t xml:space="preserve">Stálé zařazení do Sítě soc. služeb SK. Jde o standardní typ zařazení, druhý typ dočasného zařazení se týká jen malého množství služeb. </t>
  </si>
  <si>
    <t>DO
X.X.202X</t>
  </si>
  <si>
    <t xml:space="preserve">Dočasné zařazení do Sítě soc. služeb SK. Služba je zařazena do sítě do určitého data, po kterém je buď ze sítě opět vyřazena, nebo je zařazena a stálo, případně na další dočasné období. </t>
  </si>
  <si>
    <t>OD
X.X.202X</t>
  </si>
  <si>
    <t xml:space="preserve">Pozdější zařazení služby než od 1. 1. nebo 1. 7., které se děje ve výjmečných  případech. Od uvedeného data se jedná o stálé zařazení do Sítě soc. služeb SK. </t>
  </si>
  <si>
    <t xml:space="preserve">Územní působnost je vyjádřena uvedením okresů, ve kterých služba působí. </t>
  </si>
  <si>
    <t>SEZNAM ZKRATEK:</t>
  </si>
  <si>
    <t xml:space="preserve">NNO </t>
  </si>
  <si>
    <t>nestátní nezisková organizace</t>
  </si>
  <si>
    <t>osoba samostatně výdělečně činná (fyzická osoba)</t>
  </si>
  <si>
    <t>PO</t>
  </si>
  <si>
    <t>příspěvková organizace</t>
  </si>
  <si>
    <t>Konečný přehled za rok 2020-21 OPZ</t>
  </si>
  <si>
    <t>celkový souhrn za všechny organizace abecedně</t>
  </si>
  <si>
    <t>Baobab z.s.</t>
  </si>
  <si>
    <t>Centrum MARTIN o.p.s.</t>
  </si>
  <si>
    <t>Maminky dětem, z.s.</t>
  </si>
  <si>
    <t>OPZ 2023</t>
  </si>
  <si>
    <t>Poskytovatel</t>
  </si>
  <si>
    <t>ID</t>
  </si>
  <si>
    <t>Návrh rozdělení  OPZ IV</t>
  </si>
  <si>
    <t>Konečný přehled HUF za rok 2020-23</t>
  </si>
  <si>
    <t>rok 2024 zatím není vyhlášen</t>
  </si>
  <si>
    <t>Vratky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</si>
</sst>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0.000"/>
    <numFmt numFmtId="166" formatCode="#,##0\ &quot;Kč&quot;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sz val="2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patternFill patternType="solid">
        <fgColor rgb="FF00B0F0"/>
        <bgColor theme="9"/>
      </pattern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gradientFill degree="90">
        <stop position="0">
          <color rgb="FF92D050"/>
        </stop>
        <stop position="1">
          <color rgb="FF00B050"/>
        </stop>
      </gradient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13" xfId="1" applyFont="1" applyBorder="1" applyAlignment="1">
      <alignment wrapText="1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wrapText="1"/>
    </xf>
    <xf numFmtId="0" fontId="6" fillId="0" borderId="16" xfId="1" applyFont="1" applyBorder="1" applyAlignment="1">
      <alignment wrapText="1"/>
    </xf>
    <xf numFmtId="0" fontId="6" fillId="0" borderId="16" xfId="1" applyFont="1" applyBorder="1" applyAlignment="1">
      <alignment horizontal="center" wrapText="1"/>
    </xf>
    <xf numFmtId="164" fontId="6" fillId="0" borderId="17" xfId="1" applyNumberFormat="1" applyFont="1" applyBorder="1"/>
    <xf numFmtId="164" fontId="6" fillId="0" borderId="14" xfId="2" applyNumberFormat="1" applyFont="1" applyBorder="1" applyAlignment="1">
      <alignment horizontal="right" indent="2"/>
    </xf>
    <xf numFmtId="164" fontId="6" fillId="0" borderId="17" xfId="2" applyNumberFormat="1" applyFont="1" applyBorder="1" applyAlignment="1">
      <alignment horizontal="right" indent="2"/>
    </xf>
    <xf numFmtId="164" fontId="5" fillId="0" borderId="17" xfId="1" applyNumberFormat="1" applyFont="1" applyBorder="1"/>
    <xf numFmtId="0" fontId="6" fillId="0" borderId="18" xfId="1" applyFont="1" applyBorder="1" applyAlignment="1">
      <alignment wrapText="1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wrapText="1"/>
    </xf>
    <xf numFmtId="164" fontId="5" fillId="0" borderId="20" xfId="1" applyNumberFormat="1" applyFont="1" applyBorder="1"/>
    <xf numFmtId="0" fontId="8" fillId="0" borderId="21" xfId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 wrapText="1"/>
    </xf>
    <xf numFmtId="0" fontId="6" fillId="0" borderId="22" xfId="1" applyFont="1" applyBorder="1" applyAlignment="1">
      <alignment wrapText="1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wrapText="1"/>
    </xf>
    <xf numFmtId="0" fontId="9" fillId="0" borderId="19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left" vertical="center" wrapText="1"/>
    </xf>
    <xf numFmtId="0" fontId="9" fillId="0" borderId="19" xfId="1" applyFont="1" applyBorder="1" applyAlignment="1">
      <alignment wrapText="1"/>
    </xf>
    <xf numFmtId="0" fontId="10" fillId="0" borderId="19" xfId="1" applyFont="1" applyBorder="1" applyAlignment="1">
      <alignment horizontal="center"/>
    </xf>
    <xf numFmtId="0" fontId="8" fillId="0" borderId="19" xfId="1" applyFont="1" applyBorder="1" applyAlignment="1">
      <alignment horizontal="left" wrapText="1"/>
    </xf>
    <xf numFmtId="164" fontId="6" fillId="0" borderId="19" xfId="1" applyNumberFormat="1" applyFont="1" applyBorder="1"/>
    <xf numFmtId="164" fontId="5" fillId="0" borderId="19" xfId="1" applyNumberFormat="1" applyFont="1" applyBorder="1"/>
    <xf numFmtId="0" fontId="3" fillId="0" borderId="25" xfId="0" applyFont="1" applyBorder="1" applyAlignment="1">
      <alignment horizontal="center" wrapText="1"/>
    </xf>
    <xf numFmtId="164" fontId="0" fillId="0" borderId="26" xfId="3" applyNumberFormat="1" applyFont="1" applyBorder="1" applyAlignment="1">
      <alignment horizontal="right" vertical="center"/>
    </xf>
    <xf numFmtId="164" fontId="0" fillId="0" borderId="27" xfId="3" applyNumberFormat="1" applyFont="1" applyBorder="1" applyAlignment="1">
      <alignment horizontal="right" vertical="center"/>
    </xf>
    <xf numFmtId="164" fontId="12" fillId="0" borderId="26" xfId="3" applyNumberFormat="1" applyFont="1" applyBorder="1" applyAlignment="1">
      <alignment horizontal="right" vertical="center"/>
    </xf>
    <xf numFmtId="164" fontId="0" fillId="0" borderId="26" xfId="3" applyNumberFormat="1" applyFont="1" applyFill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49" fontId="0" fillId="0" borderId="26" xfId="3" applyNumberFormat="1" applyFont="1" applyBorder="1" applyAlignment="1">
      <alignment horizontal="right" vertical="center"/>
    </xf>
    <xf numFmtId="164" fontId="0" fillId="0" borderId="19" xfId="0" applyNumberFormat="1" applyBorder="1"/>
    <xf numFmtId="164" fontId="12" fillId="0" borderId="27" xfId="3" applyNumberFormat="1" applyFont="1" applyBorder="1" applyAlignment="1">
      <alignment horizontal="right" vertical="center"/>
    </xf>
    <xf numFmtId="164" fontId="15" fillId="0" borderId="27" xfId="3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26" xfId="0" applyBorder="1"/>
    <xf numFmtId="164" fontId="0" fillId="0" borderId="26" xfId="0" applyNumberFormat="1" applyBorder="1"/>
    <xf numFmtId="43" fontId="0" fillId="0" borderId="26" xfId="3" applyFont="1" applyBorder="1" applyAlignment="1">
      <alignment horizontal="left" vertical="center"/>
    </xf>
    <xf numFmtId="0" fontId="12" fillId="0" borderId="26" xfId="0" applyFont="1" applyBorder="1"/>
    <xf numFmtId="164" fontId="15" fillId="0" borderId="26" xfId="0" applyNumberFormat="1" applyFont="1" applyBorder="1"/>
    <xf numFmtId="0" fontId="0" fillId="0" borderId="18" xfId="0" applyBorder="1" applyAlignment="1">
      <alignment wrapText="1"/>
    </xf>
    <xf numFmtId="0" fontId="0" fillId="0" borderId="19" xfId="0" applyBorder="1"/>
    <xf numFmtId="0" fontId="0" fillId="0" borderId="19" xfId="0" applyBorder="1" applyAlignment="1">
      <alignment wrapText="1"/>
    </xf>
    <xf numFmtId="164" fontId="0" fillId="0" borderId="19" xfId="3" applyNumberFormat="1" applyFont="1" applyBorder="1" applyAlignment="1">
      <alignment horizontal="right" vertical="center"/>
    </xf>
    <xf numFmtId="164" fontId="12" fillId="0" borderId="19" xfId="3" applyNumberFormat="1" applyFont="1" applyBorder="1" applyAlignment="1">
      <alignment horizontal="right" vertical="center"/>
    </xf>
    <xf numFmtId="164" fontId="0" fillId="0" borderId="19" xfId="3" applyNumberFormat="1" applyFont="1" applyFill="1" applyBorder="1" applyAlignment="1">
      <alignment horizontal="right" vertical="center"/>
    </xf>
    <xf numFmtId="43" fontId="0" fillId="0" borderId="18" xfId="3" applyFont="1" applyBorder="1" applyAlignment="1">
      <alignment horizontal="left" vertical="center" wrapText="1"/>
    </xf>
    <xf numFmtId="49" fontId="0" fillId="0" borderId="19" xfId="3" applyNumberFormat="1" applyFont="1" applyBorder="1" applyAlignment="1">
      <alignment horizontal="right" vertical="center"/>
    </xf>
    <xf numFmtId="43" fontId="0" fillId="0" borderId="19" xfId="3" applyFont="1" applyBorder="1" applyAlignment="1">
      <alignment horizontal="left" vertical="center" wrapText="1"/>
    </xf>
    <xf numFmtId="0" fontId="12" fillId="0" borderId="18" xfId="0" applyFont="1" applyBorder="1" applyAlignment="1">
      <alignment wrapText="1"/>
    </xf>
    <xf numFmtId="164" fontId="12" fillId="3" borderId="19" xfId="3" applyNumberFormat="1" applyFont="1" applyFill="1" applyBorder="1" applyAlignment="1">
      <alignment horizontal="right" vertical="center"/>
    </xf>
    <xf numFmtId="164" fontId="12" fillId="3" borderId="19" xfId="0" applyNumberFormat="1" applyFont="1" applyFill="1" applyBorder="1"/>
    <xf numFmtId="0" fontId="0" fillId="0" borderId="18" xfId="0" applyBorder="1"/>
    <xf numFmtId="0" fontId="0" fillId="0" borderId="29" xfId="0" applyBorder="1"/>
    <xf numFmtId="0" fontId="0" fillId="0" borderId="30" xfId="0" applyBorder="1"/>
    <xf numFmtId="164" fontId="0" fillId="0" borderId="30" xfId="3" applyNumberFormat="1" applyFont="1" applyBorder="1" applyAlignment="1">
      <alignment horizontal="right" vertical="center"/>
    </xf>
    <xf numFmtId="164" fontId="12" fillId="0" borderId="30" xfId="3" applyNumberFormat="1" applyFont="1" applyBorder="1" applyAlignment="1">
      <alignment horizontal="right" vertical="center"/>
    </xf>
    <xf numFmtId="0" fontId="12" fillId="0" borderId="0" xfId="0" applyFont="1"/>
    <xf numFmtId="164" fontId="12" fillId="0" borderId="0" xfId="3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left" vertical="center" wrapText="1" indent="1"/>
    </xf>
    <xf numFmtId="0" fontId="11" fillId="6" borderId="14" xfId="0" applyFont="1" applyFill="1" applyBorder="1" applyAlignment="1">
      <alignment horizontal="center" vertical="center" wrapText="1"/>
    </xf>
    <xf numFmtId="2" fontId="11" fillId="6" borderId="14" xfId="0" applyNumberFormat="1" applyFont="1" applyFill="1" applyBorder="1" applyAlignment="1">
      <alignment horizontal="center" vertical="center" wrapText="1"/>
    </xf>
    <xf numFmtId="2" fontId="11" fillId="6" borderId="17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0" xfId="0" applyAlignment="1">
      <alignment horizontal="center"/>
    </xf>
    <xf numFmtId="49" fontId="20" fillId="0" borderId="18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 indent="1"/>
    </xf>
    <xf numFmtId="49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 indent="1"/>
    </xf>
    <xf numFmtId="0" fontId="21" fillId="0" borderId="19" xfId="4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left" vertical="center" wrapText="1" indent="1"/>
    </xf>
    <xf numFmtId="49" fontId="20" fillId="7" borderId="18" xfId="0" applyNumberFormat="1" applyFont="1" applyFill="1" applyBorder="1" applyAlignment="1">
      <alignment horizontal="center" vertical="center" wrapText="1"/>
    </xf>
    <xf numFmtId="1" fontId="21" fillId="7" borderId="19" xfId="0" applyNumberFormat="1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left" vertical="center" wrapText="1" indent="1"/>
    </xf>
    <xf numFmtId="49" fontId="21" fillId="7" borderId="19" xfId="0" applyNumberFormat="1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left" vertical="center" wrapText="1" indent="1"/>
    </xf>
    <xf numFmtId="0" fontId="21" fillId="7" borderId="19" xfId="4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2" fontId="21" fillId="7" borderId="19" xfId="0" applyNumberFormat="1" applyFont="1" applyFill="1" applyBorder="1" applyAlignment="1">
      <alignment horizontal="center" vertical="center"/>
    </xf>
    <xf numFmtId="2" fontId="21" fillId="7" borderId="19" xfId="0" applyNumberFormat="1" applyFont="1" applyFill="1" applyBorder="1" applyAlignment="1">
      <alignment horizontal="left" vertical="center" wrapText="1" indent="1"/>
    </xf>
    <xf numFmtId="0" fontId="0" fillId="7" borderId="0" xfId="0" applyFill="1"/>
    <xf numFmtId="49" fontId="20" fillId="8" borderId="18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left" vertical="center" wrapText="1" indent="1"/>
    </xf>
    <xf numFmtId="1" fontId="21" fillId="0" borderId="19" xfId="0" applyNumberFormat="1" applyFont="1" applyBorder="1" applyAlignment="1">
      <alignment horizontal="center" vertical="center"/>
    </xf>
    <xf numFmtId="49" fontId="20" fillId="9" borderId="18" xfId="0" applyNumberFormat="1" applyFont="1" applyFill="1" applyBorder="1" applyAlignment="1">
      <alignment horizontal="center" vertical="center" wrapText="1"/>
    </xf>
    <xf numFmtId="1" fontId="21" fillId="9" borderId="19" xfId="0" applyNumberFormat="1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left" vertical="center" wrapText="1" indent="1"/>
    </xf>
    <xf numFmtId="49" fontId="21" fillId="9" borderId="19" xfId="0" applyNumberFormat="1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left" vertical="center" wrapText="1" indent="1"/>
    </xf>
    <xf numFmtId="0" fontId="21" fillId="9" borderId="19" xfId="4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2" fillId="9" borderId="19" xfId="0" applyNumberFormat="1" applyFont="1" applyFill="1" applyBorder="1" applyAlignment="1">
      <alignment horizontal="center" vertical="center" wrapText="1"/>
    </xf>
    <xf numFmtId="1" fontId="21" fillId="9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1" fillId="0" borderId="19" xfId="4" applyFont="1" applyFill="1" applyBorder="1" applyAlignment="1">
      <alignment horizontal="center" vertical="center" wrapText="1"/>
    </xf>
    <xf numFmtId="0" fontId="21" fillId="10" borderId="19" xfId="4" applyFont="1" applyFill="1" applyBorder="1" applyAlignment="1">
      <alignment horizontal="center" vertical="center" wrapText="1"/>
    </xf>
    <xf numFmtId="2" fontId="21" fillId="9" borderId="19" xfId="0" applyNumberFormat="1" applyFont="1" applyFill="1" applyBorder="1" applyAlignment="1">
      <alignment horizontal="center" vertical="center"/>
    </xf>
    <xf numFmtId="0" fontId="21" fillId="0" borderId="19" xfId="4" applyFont="1" applyFill="1" applyBorder="1" applyAlignment="1">
      <alignment horizontal="left" vertical="center" wrapText="1" indent="1"/>
    </xf>
    <xf numFmtId="0" fontId="21" fillId="0" borderId="19" xfId="0" applyFont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 vertical="center"/>
    </xf>
    <xf numFmtId="0" fontId="21" fillId="7" borderId="19" xfId="4" applyFont="1" applyFill="1" applyBorder="1" applyAlignment="1">
      <alignment horizontal="left" vertical="center" wrapText="1" indent="1"/>
    </xf>
    <xf numFmtId="0" fontId="21" fillId="9" borderId="19" xfId="4" applyFont="1" applyFill="1" applyBorder="1" applyAlignment="1">
      <alignment horizontal="left" vertical="center" wrapText="1" indent="1"/>
    </xf>
    <xf numFmtId="0" fontId="0" fillId="11" borderId="0" xfId="0" applyFill="1" applyAlignment="1">
      <alignment horizontal="center"/>
    </xf>
    <xf numFmtId="49" fontId="21" fillId="11" borderId="18" xfId="0" applyNumberFormat="1" applyFont="1" applyFill="1" applyBorder="1" applyAlignment="1">
      <alignment horizontal="center" vertical="center" wrapText="1"/>
    </xf>
    <xf numFmtId="1" fontId="21" fillId="11" borderId="19" xfId="0" applyNumberFormat="1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left" vertical="center" wrapText="1" indent="1"/>
    </xf>
    <xf numFmtId="49" fontId="21" fillId="11" borderId="19" xfId="0" applyNumberFormat="1" applyFont="1" applyFill="1" applyBorder="1" applyAlignment="1">
      <alignment horizontal="center" vertical="center"/>
    </xf>
    <xf numFmtId="0" fontId="21" fillId="11" borderId="19" xfId="0" applyFont="1" applyFill="1" applyBorder="1" applyAlignment="1">
      <alignment horizontal="left" vertical="center" wrapText="1" indent="1"/>
    </xf>
    <xf numFmtId="0" fontId="21" fillId="11" borderId="19" xfId="4" applyFont="1" applyFill="1" applyBorder="1" applyAlignment="1">
      <alignment horizontal="center" vertical="center"/>
    </xf>
    <xf numFmtId="0" fontId="21" fillId="11" borderId="19" xfId="0" applyFont="1" applyFill="1" applyBorder="1" applyAlignment="1">
      <alignment horizontal="center" vertical="center"/>
    </xf>
    <xf numFmtId="2" fontId="21" fillId="11" borderId="19" xfId="0" applyNumberFormat="1" applyFont="1" applyFill="1" applyBorder="1" applyAlignment="1">
      <alignment horizontal="center" vertical="center"/>
    </xf>
    <xf numFmtId="2" fontId="21" fillId="11" borderId="19" xfId="0" applyNumberFormat="1" applyFont="1" applyFill="1" applyBorder="1" applyAlignment="1">
      <alignment horizontal="left" vertical="center" wrapText="1" indent="1"/>
    </xf>
    <xf numFmtId="0" fontId="0" fillId="11" borderId="0" xfId="0" applyFill="1"/>
    <xf numFmtId="0" fontId="0" fillId="12" borderId="0" xfId="0" applyFill="1" applyAlignment="1">
      <alignment horizontal="center"/>
    </xf>
    <xf numFmtId="49" fontId="20" fillId="10" borderId="18" xfId="0" applyNumberFormat="1" applyFont="1" applyFill="1" applyBorder="1" applyAlignment="1">
      <alignment horizontal="center" vertical="center" wrapText="1"/>
    </xf>
    <xf numFmtId="2" fontId="21" fillId="11" borderId="20" xfId="0" applyNumberFormat="1" applyFont="1" applyFill="1" applyBorder="1" applyAlignment="1">
      <alignment horizontal="center" vertical="center"/>
    </xf>
    <xf numFmtId="1" fontId="21" fillId="0" borderId="19" xfId="0" applyNumberFormat="1" applyFont="1" applyBorder="1" applyAlignment="1">
      <alignment horizontal="left" vertical="center" indent="1"/>
    </xf>
    <xf numFmtId="1" fontId="21" fillId="10" borderId="19" xfId="0" applyNumberFormat="1" applyFont="1" applyFill="1" applyBorder="1" applyAlignment="1">
      <alignment horizontal="center" vertical="center" wrapText="1"/>
    </xf>
    <xf numFmtId="0" fontId="21" fillId="10" borderId="19" xfId="0" applyFont="1" applyFill="1" applyBorder="1" applyAlignment="1">
      <alignment horizontal="left" vertical="center" wrapText="1" indent="1"/>
    </xf>
    <xf numFmtId="49" fontId="21" fillId="10" borderId="19" xfId="0" applyNumberFormat="1" applyFont="1" applyFill="1" applyBorder="1" applyAlignment="1">
      <alignment horizontal="center" vertical="center"/>
    </xf>
    <xf numFmtId="0" fontId="21" fillId="10" borderId="19" xfId="4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1" fontId="21" fillId="10" borderId="19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1" fontId="21" fillId="7" borderId="19" xfId="0" applyNumberFormat="1" applyFont="1" applyFill="1" applyBorder="1" applyAlignment="1">
      <alignment horizontal="center" vertical="center"/>
    </xf>
    <xf numFmtId="0" fontId="21" fillId="7" borderId="19" xfId="4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" fontId="21" fillId="0" borderId="20" xfId="0" applyNumberFormat="1" applyFont="1" applyBorder="1" applyAlignment="1">
      <alignment horizontal="center" vertical="center"/>
    </xf>
    <xf numFmtId="49" fontId="20" fillId="13" borderId="18" xfId="0" applyNumberFormat="1" applyFont="1" applyFill="1" applyBorder="1" applyAlignment="1">
      <alignment horizontal="center" vertical="center" wrapText="1"/>
    </xf>
    <xf numFmtId="49" fontId="21" fillId="13" borderId="18" xfId="0" applyNumberFormat="1" applyFont="1" applyFill="1" applyBorder="1" applyAlignment="1">
      <alignment horizontal="center" vertical="center" wrapText="1"/>
    </xf>
    <xf numFmtId="165" fontId="21" fillId="0" borderId="19" xfId="0" applyNumberFormat="1" applyFont="1" applyBorder="1" applyAlignment="1">
      <alignment horizontal="center" vertical="center"/>
    </xf>
    <xf numFmtId="49" fontId="23" fillId="13" borderId="18" xfId="0" applyNumberFormat="1" applyFont="1" applyFill="1" applyBorder="1" applyAlignment="1">
      <alignment horizontal="center" vertical="center" wrapText="1"/>
    </xf>
    <xf numFmtId="49" fontId="24" fillId="13" borderId="18" xfId="0" applyNumberFormat="1" applyFont="1" applyFill="1" applyBorder="1" applyAlignment="1">
      <alignment horizontal="center" vertical="center" wrapText="1"/>
    </xf>
    <xf numFmtId="49" fontId="24" fillId="11" borderId="18" xfId="0" applyNumberFormat="1" applyFont="1" applyFill="1" applyBorder="1" applyAlignment="1">
      <alignment horizontal="center" vertical="center" wrapText="1"/>
    </xf>
    <xf numFmtId="3" fontId="22" fillId="9" borderId="23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 indent="1"/>
    </xf>
    <xf numFmtId="49" fontId="24" fillId="10" borderId="18" xfId="0" applyNumberFormat="1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left" vertical="center" wrapText="1" indent="1"/>
    </xf>
    <xf numFmtId="49" fontId="21" fillId="10" borderId="18" xfId="0" applyNumberFormat="1" applyFont="1" applyFill="1" applyBorder="1" applyAlignment="1">
      <alignment horizontal="center" vertical="center" wrapText="1"/>
    </xf>
    <xf numFmtId="0" fontId="25" fillId="11" borderId="19" xfId="4" applyFont="1" applyFill="1" applyBorder="1" applyAlignment="1">
      <alignment horizontal="center" vertical="center"/>
    </xf>
    <xf numFmtId="0" fontId="25" fillId="0" borderId="19" xfId="4" applyFont="1" applyFill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 wrapText="1"/>
    </xf>
    <xf numFmtId="0" fontId="21" fillId="10" borderId="19" xfId="0" applyFont="1" applyFill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1" fillId="9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 wrapText="1"/>
    </xf>
    <xf numFmtId="0" fontId="21" fillId="0" borderId="19" xfId="0" quotePrefix="1" applyFont="1" applyBorder="1" applyAlignment="1">
      <alignment horizontal="left" vertical="center" wrapText="1"/>
    </xf>
    <xf numFmtId="1" fontId="21" fillId="0" borderId="23" xfId="0" applyNumberFormat="1" applyFont="1" applyBorder="1" applyAlignment="1">
      <alignment horizontal="center" vertical="center"/>
    </xf>
    <xf numFmtId="2" fontId="21" fillId="0" borderId="23" xfId="0" applyNumberFormat="1" applyFont="1" applyBorder="1" applyAlignment="1">
      <alignment horizontal="left" vertical="center" wrapText="1" indent="1"/>
    </xf>
    <xf numFmtId="0" fontId="21" fillId="14" borderId="29" xfId="0" applyFont="1" applyFill="1" applyBorder="1" applyAlignment="1">
      <alignment horizontal="center" vertical="center" wrapText="1"/>
    </xf>
    <xf numFmtId="1" fontId="21" fillId="14" borderId="30" xfId="0" applyNumberFormat="1" applyFont="1" applyFill="1" applyBorder="1" applyAlignment="1">
      <alignment horizontal="center" vertical="center" wrapText="1"/>
    </xf>
    <xf numFmtId="0" fontId="21" fillId="14" borderId="30" xfId="0" applyFont="1" applyFill="1" applyBorder="1" applyAlignment="1">
      <alignment horizontal="left" vertical="center" wrapText="1" indent="1"/>
    </xf>
    <xf numFmtId="0" fontId="21" fillId="14" borderId="30" xfId="0" applyFont="1" applyFill="1" applyBorder="1" applyAlignment="1">
      <alignment horizontal="center" vertical="center"/>
    </xf>
    <xf numFmtId="4" fontId="21" fillId="14" borderId="30" xfId="0" applyNumberFormat="1" applyFont="1" applyFill="1" applyBorder="1" applyAlignment="1">
      <alignment horizontal="center" vertical="center"/>
    </xf>
    <xf numFmtId="0" fontId="21" fillId="14" borderId="23" xfId="0" applyFont="1" applyFill="1" applyBorder="1" applyAlignment="1">
      <alignment horizontal="left" vertical="center" wrapText="1" indent="1"/>
    </xf>
    <xf numFmtId="0" fontId="0" fillId="14" borderId="23" xfId="0" applyFill="1" applyBorder="1"/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right" vertical="center" wrapText="1" indent="1"/>
    </xf>
    <xf numFmtId="1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left" wrapText="1" indent="1"/>
    </xf>
    <xf numFmtId="0" fontId="27" fillId="0" borderId="0" xfId="0" applyFont="1" applyAlignment="1">
      <alignment horizontal="center" vertical="center"/>
    </xf>
    <xf numFmtId="49" fontId="0" fillId="0" borderId="4" xfId="0" applyNumberFormat="1" applyBorder="1"/>
    <xf numFmtId="0" fontId="0" fillId="0" borderId="34" xfId="0" applyBorder="1"/>
    <xf numFmtId="0" fontId="12" fillId="0" borderId="0" xfId="0" applyFont="1" applyAlignment="1">
      <alignment horizontal="left" vertical="center" wrapText="1" indent="1"/>
    </xf>
    <xf numFmtId="49" fontId="28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49" fontId="0" fillId="0" borderId="8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/>
    <xf numFmtId="4" fontId="31" fillId="14" borderId="30" xfId="0" applyNumberFormat="1" applyFont="1" applyFill="1" applyBorder="1" applyAlignment="1">
      <alignment horizontal="center" vertical="center"/>
    </xf>
    <xf numFmtId="166" fontId="12" fillId="0" borderId="38" xfId="0" applyNumberFormat="1" applyFont="1" applyBorder="1"/>
    <xf numFmtId="166" fontId="12" fillId="0" borderId="28" xfId="0" applyNumberFormat="1" applyFont="1" applyBorder="1"/>
    <xf numFmtId="166" fontId="12" fillId="0" borderId="31" xfId="0" applyNumberFormat="1" applyFont="1" applyBorder="1"/>
    <xf numFmtId="0" fontId="0" fillId="0" borderId="16" xfId="0" applyBorder="1"/>
    <xf numFmtId="0" fontId="0" fillId="0" borderId="20" xfId="0" applyBorder="1"/>
    <xf numFmtId="0" fontId="0" fillId="0" borderId="39" xfId="0" applyBorder="1"/>
    <xf numFmtId="0" fontId="5" fillId="2" borderId="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3" fontId="13" fillId="3" borderId="3" xfId="3" applyFont="1" applyFill="1" applyBorder="1" applyAlignment="1">
      <alignment horizontal="center" vertical="center" wrapText="1"/>
    </xf>
    <xf numFmtId="43" fontId="13" fillId="3" borderId="7" xfId="3" applyFont="1" applyFill="1" applyBorder="1" applyAlignment="1">
      <alignment horizontal="center" vertical="center" wrapText="1"/>
    </xf>
    <xf numFmtId="43" fontId="13" fillId="3" borderId="11" xfId="3" applyFont="1" applyFill="1" applyBorder="1" applyAlignment="1">
      <alignment horizontal="center" vertical="center" wrapText="1"/>
    </xf>
    <xf numFmtId="43" fontId="13" fillId="3" borderId="26" xfId="3" applyFont="1" applyFill="1" applyBorder="1" applyAlignment="1">
      <alignment horizontal="center" vertical="center" wrapText="1"/>
    </xf>
    <xf numFmtId="43" fontId="14" fillId="3" borderId="26" xfId="3" applyFont="1" applyFill="1" applyBorder="1" applyAlignment="1">
      <alignment horizontal="center" vertical="center" wrapText="1"/>
    </xf>
    <xf numFmtId="43" fontId="14" fillId="3" borderId="3" xfId="3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43" fontId="13" fillId="3" borderId="14" xfId="3" applyFont="1" applyFill="1" applyBorder="1" applyAlignment="1">
      <alignment horizontal="center" vertical="center" wrapText="1"/>
    </xf>
    <xf numFmtId="43" fontId="13" fillId="3" borderId="19" xfId="3" applyFont="1" applyFill="1" applyBorder="1" applyAlignment="1">
      <alignment horizontal="center" vertical="center" wrapText="1"/>
    </xf>
    <xf numFmtId="43" fontId="14" fillId="3" borderId="19" xfId="3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0" fontId="12" fillId="0" borderId="35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center" wrapText="1"/>
    </xf>
    <xf numFmtId="0" fontId="33" fillId="0" borderId="0" xfId="0" applyFont="1" applyAlignment="1">
      <alignment horizontal="center"/>
    </xf>
  </cellXfs>
  <cellStyles count="5">
    <cellStyle name="Čárka" xfId="3" builtinId="3"/>
    <cellStyle name="Hypertextový odkaz" xfId="4" builtinId="8"/>
    <cellStyle name="Měna 3" xfId="2" xr:uid="{82CEFB14-A556-4478-AC0A-9F0F50665C5D}"/>
    <cellStyle name="Normální" xfId="0" builtinId="0"/>
    <cellStyle name="normální 2" xfId="1" xr:uid="{ACB23435-D5D2-4267-A973-28FDF3ED1746}"/>
  </cellStyles>
  <dxfs count="632">
    <dxf>
      <fill>
        <patternFill patternType="none">
          <fgColor indexed="64"/>
          <bgColor auto="1"/>
        </patternFill>
      </fill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color auto="1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color auto="1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14702F-8FE9-4A4A-B6EF-E0388CC794F8}" name="Tabulka510591214" displayName="Tabulka510591214" ref="B2:V635" totalsRowCount="1" headerRowDxfId="47" dataDxfId="46" totalsRowDxfId="45" headerRowBorderDxfId="43" tableBorderDxfId="44" totalsRowBorderDxfId="42">
  <autoFilter ref="B2:V634" xr:uid="{6F14702F-8FE9-4A4A-B6EF-E0388CC794F8}"/>
  <tableColumns count="21">
    <tableColumn id="1" xr3:uid="{52747D94-5C8B-47D6-9F6D-4632B14FBE5C}" name="TYP ZAŘAZENÍ" dataDxfId="40" totalsRowDxfId="41"/>
    <tableColumn id="18" xr3:uid="{FC9B9627-A571-45D8-946D-5F3F3876C721}" name="POČET POSKYTOVATELŮ" totalsRowFunction="sum" dataDxfId="38" totalsRowDxfId="39"/>
    <tableColumn id="2" xr3:uid="{8FD4267F-62A5-48F0-B3C3-55A9CB62C389}" name="NÁZEV POSKYTOVATELE" dataDxfId="36" totalsRowDxfId="37"/>
    <tableColumn id="3" xr3:uid="{6FD1E281-831B-488E-B561-6D8D08A6E3FF}" name="IČ" dataDxfId="34" totalsRowDxfId="35"/>
    <tableColumn id="25" xr3:uid="{CD244CD9-6BC6-4B67-9A5D-BCA89BF00BC1}" name="TYP POSKYTO_x000a_VATELE" dataDxfId="32" totalsRowDxfId="33"/>
    <tableColumn id="4" xr3:uid="{96E377CE-C14C-4ABA-9B76-074C01997A03}" name="IDENTIFIKÁTOR SLUŽBY" dataDxfId="30" totalsRowDxfId="31"/>
    <tableColumn id="24" xr3:uid="{624CAD2D-82BE-4CCB-8CFB-D31DCF5DDFF2}" name="POČET SLUŽEB" totalsRowFunction="sum" dataDxfId="28" totalsRowDxfId="29"/>
    <tableColumn id="5" xr3:uid="{0A57E83A-B52E-47A3-8C30-4FD177A81A52}" name="DRUH SLUŽBY" dataDxfId="26" totalsRowDxfId="27"/>
    <tableColumn id="9" xr3:uid="{F05AF8DB-8C8B-4A72-A731-8DE2B129204A}" name="PŘEVAŽUJÍCÍ CÍLOVÁ SKUPINA" dataDxfId="24" totalsRowDxfId="25"/>
    <tableColumn id="11" xr3:uid="{A622352A-D336-450B-A739-9D09F8AAE50A}" name="ÚZEMNÍ PŮSOBNOST PODLE OKRESŮ STŘEDOČESKÉHO KRAJE" dataDxfId="22" totalsRowDxfId="23"/>
    <tableColumn id="8" xr3:uid="{5F35EEA8-2E5C-41A7-A1AE-B2038FC265FF}" name="KAPACITNÍ JEDNOTKA" dataDxfId="20" totalsRowDxfId="21"/>
    <tableColumn id="12" xr3:uid="{D134CE40-F81C-440E-A216-F7EA4E2B8ED9}" name="KAPACITA SLUŽBY" dataDxfId="18" totalsRowDxfId="19"/>
    <tableColumn id="16" xr3:uid="{F62C0E8E-5E9E-421D-A8D7-B3F66B5CC2D5}" name="úvazek" dataDxfId="16" totalsRowDxfId="17"/>
    <tableColumn id="15" xr3:uid="{6CD3AAA3-1EC3-4568-8925-E2E79150AAAF}" name="lůžko" dataDxfId="14" totalsRowDxfId="15"/>
    <tableColumn id="17" xr3:uid="{3D27F58C-4DE3-403A-A273-988001277DD0}" name="Hodina přímé péče" dataDxfId="12" totalsRowDxfId="13"/>
    <tableColumn id="19" xr3:uid="{01FE344A-326C-42D3-801F-EA076FCA2148}" name="provozní den" dataDxfId="10" totalsRowDxfId="11"/>
    <tableColumn id="14" xr3:uid="{D29D07B2-7690-4D44-9F22-E5CB8B936348}" name="úvazek2" dataDxfId="8" totalsRowDxfId="9"/>
    <tableColumn id="6" xr3:uid="{3A25D1B1-7168-4DB8-9ED6-6FC1972F8B7A}" name="Max NP" dataDxfId="6" totalsRowDxfId="7">
      <calculatedColumnFormula>Tabulka510591214[[#This Row],[Celkové maximální úvazky]]-Tabulka510591214[[#This Row],[KAPACITA SLUŽBY]]</calculatedColumnFormula>
    </tableColumn>
    <tableColumn id="7" xr3:uid="{8BE70CC6-F097-44BF-A816-0D9ACDA4002B}" name="Celkové maximální úvazky" dataDxfId="4" totalsRowDxfId="5">
      <calculatedColumnFormula>ROUND((Tabulka510591214[[#This Row],[KAPACITA SLUŽBY]]/70)*100,2)</calculatedColumnFormula>
    </tableColumn>
    <tableColumn id="10" xr3:uid="{F6D3F084-02B1-461D-BB53-CC72E607B7BD}" name="lužka" dataDxfId="2" totalsRowDxfId="3"/>
    <tableColumn id="13" xr3:uid="{30D6655E-A2C8-43F8-9B78-F029A0687711}" name="úvazky" dataDxfId="0" totalsRowDxfId="1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21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324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531" Type="http://schemas.openxmlformats.org/officeDocument/2006/relationships/hyperlink" Target="http://iregistr.mpsv.cz/socreg/rozsirene_hledani_sluzby.do?si=1582507&amp;spo=&amp;spd=&amp;zn=&amp;srp=pdaz&amp;zak=&amp;zaok=&amp;zao=&amp;zau=&amp;pn=&amp;pic=&amp;SUBSESSION_ID=1568015352029_10&amp;sbmt=Vyhledat" TargetMode="External"/><Relationship Id="rId170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268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475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32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128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335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542" Type="http://schemas.openxmlformats.org/officeDocument/2006/relationships/hyperlink" Target="http://iregistr.mpsv.cz/socreg/rozsirene_hledani_sluzby.do?zn=&amp;zao=&amp;pic=&amp;zak=&amp;spd=&amp;spo=&amp;zaok=&amp;sbmt=Vyhledat&amp;zau=&amp;pn=&amp;si=6408512&amp;srp=pdaz&amp;SUBSESSION_ID=1571121196338_6" TargetMode="External"/><Relationship Id="rId181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402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279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486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139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346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553" Type="http://schemas.openxmlformats.org/officeDocument/2006/relationships/hyperlink" Target="http://iregistr.mpsv.cz/socreg/rozsirene_hledani_sluzby.do?si=4334040&amp;spo=&amp;spd=&amp;zn=&amp;srp=pdaz&amp;zak=&amp;zaok=&amp;zao=&amp;zau=&amp;pn=&amp;pic=&amp;SUBSESSION_ID=1571130910513_97&amp;sbmt=Vyhledat" TargetMode="External"/><Relationship Id="rId192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206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413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497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357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54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217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564" Type="http://schemas.openxmlformats.org/officeDocument/2006/relationships/hyperlink" Target="http://iregistr.mpsv.cz/socreg/detail_sluzby.do?736c=d17a6798e30d0838fc26e9f0737bbefd&amp;SUBSESSION_ID=1587623754460_7" TargetMode="External"/><Relationship Id="rId424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Relationship Id="rId270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65" Type="http://schemas.openxmlformats.org/officeDocument/2006/relationships/hyperlink" Target="http://iregistr.mpsv.cz/socreg/rozsirene_hledani_sluzby.do?zn=&amp;zao=&amp;pic=&amp;zak=&amp;spd=&amp;spo=&amp;zaok=&amp;sbmt=Vyhledat&amp;zau=&amp;pn=&amp;si=4798443&amp;srp=pdaz&amp;SUBSESSION_ID=1487770872985_9" TargetMode="External"/><Relationship Id="rId130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368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575" Type="http://schemas.openxmlformats.org/officeDocument/2006/relationships/hyperlink" Target="http://iregistr.mpsv.cz/socreg/detail_sluzby.do?736c=2f1917fcc72ae04bfc26e9f0737bbefd&amp;SUBSESSION_ID=1626697518744_2" TargetMode="External"/><Relationship Id="rId228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435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281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502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76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141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379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586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239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446" Type="http://schemas.openxmlformats.org/officeDocument/2006/relationships/hyperlink" Target="http://iregistr.mpsv.cz/socreg/rozsirene_hledani_sluzby.do?zn=&amp;zao=&amp;pic=&amp;zak=&amp;spd=&amp;spo=&amp;zaok=&amp;sbmt=Vyhledat&amp;zau=&amp;pn=&amp;si=5687323&amp;srp=pdaz&amp;SUBSESSION_ID=1488374000286_17" TargetMode="External"/><Relationship Id="rId292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306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87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513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597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152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457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317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524" Type="http://schemas.openxmlformats.org/officeDocument/2006/relationships/hyperlink" Target="http://iregistr.mpsv.cz/socreg/detail_sluzby.do?736c=a91905389e40bd74fc26e9f0737bbefd&amp;SUBSESSION_ID=1567592647499_5" TargetMode="External"/><Relationship Id="rId98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163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370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230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468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25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67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272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328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535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577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132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174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Relationship Id="rId381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602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241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437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479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36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283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339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490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504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546" Type="http://schemas.openxmlformats.org/officeDocument/2006/relationships/hyperlink" Target="http://iregistr.mpsv.cz/socreg/rozsirene_hledani_sluzby.do?si=1803219&amp;spo=&amp;spd=&amp;zn=&amp;srp=pdaz&amp;zak=&amp;zaok=&amp;zao=&amp;zau=&amp;pn=&amp;pic=&amp;SUBSESSION_ID=1571126160629_68&amp;sbmt=Vyhledat" TargetMode="External"/><Relationship Id="rId78" Type="http://schemas.openxmlformats.org/officeDocument/2006/relationships/hyperlink" Target="http://iregistr.mpsv.cz/socreg/rozsirene_hledani_sluzby.do?zn=&amp;zao=&amp;pic=&amp;zak=&amp;spd=&amp;spo=&amp;zaok=&amp;sbmt=Vyhledat&amp;zau=&amp;pn=&amp;si=5513149&amp;srp=pdaz&amp;SUBSESSION_ID=1487774066343_12" TargetMode="External"/><Relationship Id="rId101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143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185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350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406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588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210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392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448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252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294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308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515" Type="http://schemas.openxmlformats.org/officeDocument/2006/relationships/hyperlink" Target="http://iregistr.mpsv.cz/socreg/rozsirene_hledani_sluzby.do?si=3316328&amp;spo=&amp;spd=&amp;zn=&amp;srp=pdaz&amp;zak=&amp;zaok=&amp;zao=&amp;zau=&amp;pn=&amp;pic=&amp;SUBSESSION_ID=1543487488914_1&amp;sbmt=Vyhledat" TargetMode="External"/><Relationship Id="rId47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89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112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154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361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557" Type="http://schemas.openxmlformats.org/officeDocument/2006/relationships/hyperlink" Target="http://iregistr.mpsv.cz/socreg/rozsirene_hledani_sluzby.do?si=2017666&amp;spo=&amp;spd=&amp;zn=&amp;srp=pdaz&amp;zak=&amp;zaok=&amp;zao=&amp;zau=&amp;pn=&amp;pic=&amp;SUBSESSION_ID=1571142031405_37&amp;sbmt=Vyhledat" TargetMode="External"/><Relationship Id="rId599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196" Type="http://schemas.openxmlformats.org/officeDocument/2006/relationships/hyperlink" Target="http://iregistr.mpsv.cz/socreg/rozsirene_hledani_sluzby.do?zn=&amp;zao=&amp;pic=&amp;zak=&amp;spd=&amp;spo=&amp;zaok=&amp;sbmt=Vyhledat&amp;zau=&amp;pn=&amp;si=2149967&amp;srp=pdaz&amp;SUBSESSION_ID=1488284557554_2" TargetMode="External"/><Relationship Id="rId417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Relationship Id="rId459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221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263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319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470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526" Type="http://schemas.openxmlformats.org/officeDocument/2006/relationships/hyperlink" Target="http://iregistr.mpsv.cz/socreg/detail_poskytovatele.do?SUBSESSION_ID=1594213445315_5&amp;706f=58f7cba1c28ac9e2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123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330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568" Type="http://schemas.openxmlformats.org/officeDocument/2006/relationships/hyperlink" Target="http://iregistr.mpsv.cz/socreg/detail_sluzby.do?736c=5679de61de9a6379fc26e9f0737bbefd&amp;SUBSESSION_ID=1594210380489_5" TargetMode="External"/><Relationship Id="rId165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372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428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232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274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481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27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69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134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537" Type="http://schemas.openxmlformats.org/officeDocument/2006/relationships/hyperlink" Target="http://iregistr.mpsv.cz/socreg/rozsirene_hledani_sluzby.do?si=9375088&amp;spo=&amp;spd=&amp;zn=&amp;srp=pdaz&amp;zak=&amp;zaok=&amp;zao=&amp;zau=&amp;pn=&amp;pic=&amp;SUBSESSION_ID=1568018153314_1&amp;sbmt=Vyhledat" TargetMode="External"/><Relationship Id="rId579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80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176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341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383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439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590" Type="http://schemas.openxmlformats.org/officeDocument/2006/relationships/hyperlink" Target="http://iregistr.mpsv.cz/socreg/detail_sluzby.do?736c=2ec00af844b33430fc26e9f0737bbefd&amp;SUBSESSION_ID=1628683400012_3" TargetMode="External"/><Relationship Id="rId604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201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243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285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450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506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103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310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492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548" Type="http://schemas.openxmlformats.org/officeDocument/2006/relationships/hyperlink" Target="http://iregistr.mpsv.cz/socreg/rozsirene_hledani_sluzby.do?zn=&amp;zao=&amp;pic=&amp;zak=&amp;spd=&amp;spo=&amp;zaok=&amp;sbmt=Vyhledat&amp;zau=&amp;pn=&amp;si=9622182&amp;srp=pdaz&amp;SUBSESSION_ID=1571129847119_11" TargetMode="External"/><Relationship Id="rId91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145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187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352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394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408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212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254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49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114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296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461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517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559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60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156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198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321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363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419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570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223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430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18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265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472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528" Type="http://schemas.openxmlformats.org/officeDocument/2006/relationships/hyperlink" Target="http://iregistr.mpsv.cz/socreg/detail_sluzby.do?736c=421059d7151aaecc&amp;SUBSESSION_ID=1567599215108_2" TargetMode="External"/><Relationship Id="rId125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167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332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374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581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234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2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9" Type="http://schemas.openxmlformats.org/officeDocument/2006/relationships/hyperlink" Target="http://iregistr.mpsv.cz/socreg/rozsirene_hledani_sluzby.do?zn=&amp;zao=&amp;pic=&amp;zak=&amp;spd=&amp;spo=&amp;zaok=&amp;sbmt=Vyhledat&amp;zau=&amp;pn=&amp;si=8363211&amp;srp=pdaz&amp;SUBSESSION_ID=1487768333655_12" TargetMode="External"/><Relationship Id="rId276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441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483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39" Type="http://schemas.openxmlformats.org/officeDocument/2006/relationships/hyperlink" Target="http://iregistr.mpsv.cz/socreg/rozsirene_hledani_sluzby.do?zn=&amp;zao=&amp;pic=&amp;zak=&amp;spd=&amp;spo=&amp;zaok=&amp;sbmt=Vyhledat&amp;zau=&amp;pn=&amp;si=7109933&amp;srp=pdaz&amp;SUBSESSION_ID=1568113610698_2" TargetMode="External"/><Relationship Id="rId40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136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178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301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343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550" Type="http://schemas.openxmlformats.org/officeDocument/2006/relationships/hyperlink" Target="http://iregistr.mpsv.cz/socreg/rozsirene_hledani_sluzby.do?zn=&amp;zao=&amp;pic=&amp;zak=&amp;spd=&amp;spo=&amp;zaok=&amp;sbmt=Vyhledat&amp;zau=&amp;pn=&amp;si=2631419&amp;srp=pdaz&amp;SUBSESSION_ID=1571130454793_40" TargetMode="External"/><Relationship Id="rId82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203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385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592" Type="http://schemas.openxmlformats.org/officeDocument/2006/relationships/hyperlink" Target="http://iregistr.mpsv.cz/socreg/detail_sluzby.do?736c=1d995c05f8c9dd40fc26e9f0737bbefd&amp;SUBSESSION_ID=1628693763598_1" TargetMode="External"/><Relationship Id="rId606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245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287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410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452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494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508" Type="http://schemas.openxmlformats.org/officeDocument/2006/relationships/hyperlink" Target="http://iregistr.mpsv.cz/socreg/detail_sluzby.do?736c=29d339d6a8698f5ffc26e9f0737bbefd&amp;SUBSESSION_ID=1491391781000_2" TargetMode="External"/><Relationship Id="rId105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147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312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354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51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93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189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396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561" Type="http://schemas.openxmlformats.org/officeDocument/2006/relationships/hyperlink" Target="http://iregistr.mpsv.cz/socreg/detail_sluzby.do?736c=dd1adf9cb1feb483fc26e9f0737bbefd&amp;SUBSESSION_ID=1587623068846_1" TargetMode="External"/><Relationship Id="rId214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256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298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421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463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519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116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58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323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530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568015189418_3" TargetMode="External"/><Relationship Id="rId20" Type="http://schemas.openxmlformats.org/officeDocument/2006/relationships/hyperlink" Target="http://iregistr.mpsv.cz/socreg/rozsirene_hledani_sluzby.do?si=2900164&amp;spo=&amp;spd=&amp;zn=&amp;srp=pdaz&amp;zak=&amp;zaok=&amp;zao=&amp;zau=&amp;pn=&amp;pic=&amp;SUBSESSION_ID=1570531995576_15&amp;sbmt=Vyhledat" TargetMode="External"/><Relationship Id="rId62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365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572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225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267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432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474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127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31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169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334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376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541" Type="http://schemas.openxmlformats.org/officeDocument/2006/relationships/hyperlink" Target="http://iregistr.mpsv.cz/socreg/rozsirene_hledani_sluzby.do?si=3762482&amp;spo=&amp;spd=&amp;zn=&amp;srp=pdaz&amp;zak=&amp;zaok=&amp;zao=&amp;zau=&amp;pn=&amp;pic=&amp;SUBSESSION_ID=1570532829545_25&amp;sbmt=Vyhledat" TargetMode="External"/><Relationship Id="rId583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80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236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278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401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443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303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485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84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138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345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387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510" Type="http://schemas.openxmlformats.org/officeDocument/2006/relationships/hyperlink" Target="http://iregistr.mpsv.cz/socreg/detail_sluzby.do?736c=d669f7c3a46f35e3fc26e9f0737bbefd&amp;SUBSESSION_ID=1536155190932_1" TargetMode="External"/><Relationship Id="rId552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571130883979_94" TargetMode="External"/><Relationship Id="rId594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608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191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205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247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412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107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289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454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496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53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149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314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356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398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521" Type="http://schemas.openxmlformats.org/officeDocument/2006/relationships/hyperlink" Target="http://iregistr.mpsv.cz/socreg/detail_sluzby.do?736c=1bbf8dc252a3a687fc26e9f0737bbefd&amp;SUBSESSION_ID=1567587415881_3" TargetMode="External"/><Relationship Id="rId563" Type="http://schemas.openxmlformats.org/officeDocument/2006/relationships/hyperlink" Target="http://iregistr.mpsv.cz/socreg/detail_sluzby.do?736c=5a3856584f4a8ebdfc26e9f0737bbefd&amp;SUBSESSION_ID=1587623591030_4" TargetMode="External"/><Relationship Id="rId95" Type="http://schemas.openxmlformats.org/officeDocument/2006/relationships/hyperlink" Target="http://iregistr.mpsv.cz/socreg/rozsirene_hledani_sluzby.do?si=4396664&amp;spo=&amp;spd=&amp;zn=&amp;srp=pdaz&amp;zak=&amp;zaok=&amp;zao=&amp;zau=&amp;pn=&amp;pic=&amp;SUBSESSION_ID=1488269334535_1&amp;sbmt=Vyhledat" TargetMode="External"/><Relationship Id="rId160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216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423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258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465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22" Type="http://schemas.openxmlformats.org/officeDocument/2006/relationships/hyperlink" Target="http://iregistr.mpsv.cz/socreg/rozsirene_hledani_sluzby.do?si=5096770&amp;spo=&amp;spd=&amp;zn=&amp;srp=pdaz&amp;zak=&amp;zaok=&amp;zao=&amp;zau=&amp;pn=&amp;pic=&amp;SUBSESSION_ID=1570532032597_16&amp;sbmt=Vyhledat" TargetMode="External"/><Relationship Id="rId64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118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325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367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532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574" Type="http://schemas.openxmlformats.org/officeDocument/2006/relationships/hyperlink" Target="http://iregistr.mpsv.cz/socreg/detail_sluzby.do?736c=ba1c4300e981ff50&amp;SUBSESSION_ID=1626697295559_1" TargetMode="External"/><Relationship Id="rId171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227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269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434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476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33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129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280" Type="http://schemas.openxmlformats.org/officeDocument/2006/relationships/hyperlink" Target="http://iregistr.mpsv.cz/socreg/rozsirene_hledani_sluzby.do?zn=&amp;zao=&amp;zak=&amp;pic=&amp;spo=&amp;spd=&amp;zaok=&amp;sbmt=Vyhledat&amp;pn=&amp;zau=&amp;si=7402278&amp;srp=pdaz&amp;SUBSESSION_ID=1488355542338_4" TargetMode="External"/><Relationship Id="rId336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501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543" Type="http://schemas.openxmlformats.org/officeDocument/2006/relationships/hyperlink" Target="http://iregistr.mpsv.cz/socreg/rozsirene_hledani_sluzby.do?si=3786619&amp;spo=&amp;spd=&amp;zn=&amp;srp=pdaz&amp;zak=&amp;zaok=&amp;zao=&amp;zau=&amp;pn=&amp;pic=&amp;SUBSESSION_ID=1571125504628_1&amp;sbmt=Vyhledat" TargetMode="External"/><Relationship Id="rId75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40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182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378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403" Type="http://schemas.openxmlformats.org/officeDocument/2006/relationships/hyperlink" Target="http://iregistr.mpsv.cz/socreg/rozsirene_hledani_sluzby.do?si=4514392&amp;spo=&amp;spd=&amp;zn=&amp;srp=pdaz&amp;zak=&amp;zaok=&amp;zao=&amp;zau=&amp;pn=&amp;pic=&amp;SUBSESSION_ID=1488365420389_25&amp;sbmt=Vyhledat" TargetMode="External"/><Relationship Id="rId585" Type="http://schemas.openxmlformats.org/officeDocument/2006/relationships/hyperlink" Target="http://iregistr.mpsv.cz/socreg/detail_sluzby.do?736c=eebe9e3e0c47e870fc26e9f0737bbefd&amp;SUBSESSION_ID=1628671650961_3" TargetMode="External"/><Relationship Id="rId6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238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445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487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610" Type="http://schemas.openxmlformats.org/officeDocument/2006/relationships/table" Target="../tables/table1.xml"/><Relationship Id="rId291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305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347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512" Type="http://schemas.openxmlformats.org/officeDocument/2006/relationships/hyperlink" Target="http://iregistr.mpsv.cz/socreg/detail_sluzby.do?736c=db956a03368c4477fc26e9f0737bbefd&amp;SUBSESSION_ID=1536157581736_1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86" Type="http://schemas.openxmlformats.org/officeDocument/2006/relationships/hyperlink" Target="http://iregistr.mpsv.cz/socreg/rozsirene_hledani_sluzby.do?zn=&amp;zao=&amp;pic=&amp;zak=&amp;spd=&amp;spo=&amp;zaok=&amp;sbmt=Vyhledat&amp;zau=&amp;pn=&amp;si=8614823&amp;srp=pdaz&amp;SUBSESSION_ID=1487775174228_7" TargetMode="External"/><Relationship Id="rId151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389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554" Type="http://schemas.openxmlformats.org/officeDocument/2006/relationships/hyperlink" Target="http://iregistr.mpsv.cz/socreg/rozsirene_hledani_sluzby.do?si=3397992&amp;spo=&amp;spd=&amp;zn=&amp;srp=pdaz&amp;zak=&amp;zaok=&amp;zao=&amp;zau=&amp;pn=&amp;pic=&amp;SUBSESSION_ID=1571130936087_67&amp;sbmt=Vyhledat" TargetMode="External"/><Relationship Id="rId596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193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207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249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414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456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498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13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109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260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316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523" Type="http://schemas.openxmlformats.org/officeDocument/2006/relationships/hyperlink" Target="http://iregistr.mpsv.cz/socreg/detail_sluzby.do?736c=ac674c05e14ea3b9fc26e9f0737bbefd&amp;SUBSESSION_ID=1567592533085_4" TargetMode="External"/><Relationship Id="rId55" Type="http://schemas.openxmlformats.org/officeDocument/2006/relationships/hyperlink" Target="http://iregistr.mpsv.cz/socreg/rozsirene_hledani_sluzby.do?si=2843894&amp;spo=&amp;spd=&amp;zn=&amp;srp=pdaz&amp;zak=&amp;zaok=&amp;zao=&amp;zau=&amp;pn=&amp;pic=&amp;SUBSESSION_ID=1571121835354_18&amp;sbmt=Vyhledat" TargetMode="External"/><Relationship Id="rId97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120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358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565" Type="http://schemas.openxmlformats.org/officeDocument/2006/relationships/hyperlink" Target="http://iregistr.mpsv.cz/socreg/detail_sluzby.do?736c=b65d786885a95d48fc26e9f0737bbefd&amp;SUBSESSION_ID=1587623754460_7" TargetMode="External"/><Relationship Id="rId162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218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425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467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271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24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66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131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327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369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534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576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73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229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380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436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601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240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478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35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77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100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282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338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503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545" Type="http://schemas.openxmlformats.org/officeDocument/2006/relationships/hyperlink" Target="http://iregistr.mpsv.cz/socreg/rozsirene_hledani_sluzby.do?zn=&amp;zao=&amp;pic=&amp;zak=&amp;spd=&amp;spo=&amp;zaok=&amp;sbmt=Vyhledat&amp;zau=&amp;pn=&amp;si=9769829&amp;srp=pdaz&amp;SUBSESSION_ID=1571126013494_37" TargetMode="External"/><Relationship Id="rId587" Type="http://schemas.openxmlformats.org/officeDocument/2006/relationships/hyperlink" Target="http://iregistr.mpsv.cz/socreg/detail_sluzby.do?736c=1760b0586ebd7e05fc26e9f0737bbefd&amp;SUBSESSION_ID=1628672742867_4" TargetMode="External"/><Relationship Id="rId8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142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184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391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405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447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251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489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46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293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307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349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514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556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88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111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153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195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209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360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416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598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220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458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57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262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318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525" Type="http://schemas.openxmlformats.org/officeDocument/2006/relationships/hyperlink" Target="http://iregistr.mpsv.cz/socreg/detail_sluzby.do?736c=dec862efde29c8ccfc26e9f0737bbefd&amp;SUBSESSION_ID=1567593867899_7" TargetMode="External"/><Relationship Id="rId567" Type="http://schemas.openxmlformats.org/officeDocument/2006/relationships/hyperlink" Target="http://iregistr.mpsv.cz/socreg/detail_sluzby.do?736c=d369418a09298616fc26e9f0737bbefd&amp;SUBSESSION_ID=1594209550354_4" TargetMode="External"/><Relationship Id="rId99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122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164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371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427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469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26" Type="http://schemas.openxmlformats.org/officeDocument/2006/relationships/hyperlink" Target="http://iregistr.mpsv.cz/socreg/rozsirene_hledani_sluzby.do?si=2889779&amp;spo=&amp;spd=&amp;zn=&amp;srp=pdaz&amp;zak=&amp;zaok=&amp;zao=&amp;zau=&amp;pn=&amp;pic=&amp;SUBSESSION_ID=1570532175620_18&amp;sbmt=Vyhledat" TargetMode="External"/><Relationship Id="rId231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273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329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480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536" Type="http://schemas.openxmlformats.org/officeDocument/2006/relationships/hyperlink" Target="http://iregistr.mpsv.cz/socreg/rozsirene_hledani_sluzby.do?si=5489671&amp;spo=&amp;spd=&amp;zn=&amp;srp=pdaz&amp;zak=&amp;zaok=&amp;zao=&amp;zau=&amp;pn=&amp;pic=&amp;SUBSESSION_ID=1568018002851_5&amp;sbmt=Vyhledat" TargetMode="External"/><Relationship Id="rId68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133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75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340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578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200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382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438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603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242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284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491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505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37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79" Type="http://schemas.openxmlformats.org/officeDocument/2006/relationships/hyperlink" Target="http://iregistr.mpsv.cz/socreg/rozsirene_hledani_sluzby.do?si=5699588&amp;spo=&amp;spd=&amp;zn=&amp;srp=pdaz&amp;zak=&amp;zaok=&amp;zao=&amp;zau=&amp;pn=&amp;pic=&amp;SUBSESSION_ID=1487771748914_7&amp;sbmt=Vyhledat" TargetMode="External"/><Relationship Id="rId102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144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547" Type="http://schemas.openxmlformats.org/officeDocument/2006/relationships/hyperlink" Target="http://iregistr.mpsv.cz/socreg/rozsirene_hledani_sluzby.do?zn=&amp;zao=&amp;pic=&amp;zak=&amp;spd=&amp;spo=&amp;zaok=&amp;sbmt=Vyhledat&amp;zau=&amp;pn=&amp;si=4884589&amp;srp=pdaz&amp;SUBSESSION_ID=1571126235375_72" TargetMode="External"/><Relationship Id="rId589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90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186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351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393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407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449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211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253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295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309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460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516" Type="http://schemas.openxmlformats.org/officeDocument/2006/relationships/hyperlink" Target="http://iregistr.mpsv.cz/socreg/detail_sluzby.do?736c=16dc9bd5a58284bdfc26e9f0737bbefd&amp;SUBSESSION_ID=1562066436719_2" TargetMode="External"/><Relationship Id="rId48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113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320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558" Type="http://schemas.openxmlformats.org/officeDocument/2006/relationships/hyperlink" Target="http://iregistr.mpsv.cz/socreg/rozsirene_hledani_sluzby.do?zn=&amp;zao=&amp;pic=&amp;zak=&amp;spd=&amp;spo=&amp;zaok=&amp;sbmt=Vyhledat&amp;zau=&amp;pn=&amp;si=9892800&amp;srp=pdaz&amp;SUBSESSION_ID=1571209948707_4" TargetMode="External"/><Relationship Id="rId155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97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362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418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222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264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471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59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124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527" Type="http://schemas.openxmlformats.org/officeDocument/2006/relationships/hyperlink" Target="http://iregistr.mpsv.cz/socreg/detail_sluzby.do?736c=a70101a622802acb&amp;SUBSESSION_ID=1567594280327_11" TargetMode="External"/><Relationship Id="rId569" Type="http://schemas.openxmlformats.org/officeDocument/2006/relationships/hyperlink" Target="http://iregistr.mpsv.cz/socreg/detail_sluzby.do?736c=a58788ce0b122462fc26e9f0737bbefd&amp;SUBSESSION_ID=1594210380489_5" TargetMode="External"/><Relationship Id="rId70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331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373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429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580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1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33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440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Relationship Id="rId28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275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300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482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538" Type="http://schemas.openxmlformats.org/officeDocument/2006/relationships/hyperlink" Target="http://iregistr.mpsv.cz/socreg/rozsirene_hledani_sluzby.do?zn=&amp;zao=&amp;pic=&amp;zak=&amp;spd=&amp;spo=&amp;zaok=&amp;sbmt=Vyhledat&amp;zau=&amp;pn=&amp;si=5186488&amp;srp=pdaz&amp;SUBSESSION_ID=1568031989720_2" TargetMode="External"/><Relationship Id="rId81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135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177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342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384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591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605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202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244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39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286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451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493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507" Type="http://schemas.openxmlformats.org/officeDocument/2006/relationships/hyperlink" Target="http://iregistr.mpsv.cz/socreg/detail_sluzby.do?736c=fff88124ecddf11dfc26e9f0737bbefd&amp;SUBSESSION_ID=1490260228702_11" TargetMode="External"/><Relationship Id="rId549" Type="http://schemas.openxmlformats.org/officeDocument/2006/relationships/hyperlink" Target="http://iregistr.mpsv.cz/socreg/rozsirene_hledani_sluzby.do?si=2606310&amp;spo=&amp;spd=&amp;zn=&amp;srp=pdaz&amp;zak=&amp;zaok=&amp;zao=&amp;zau=&amp;pn=&amp;pic=&amp;SUBSESSION_ID=1571130253703_52&amp;sbmt=Vyhledat" TargetMode="External"/><Relationship Id="rId50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104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146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188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311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353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395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409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560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92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213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420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255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297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462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518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115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157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322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364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61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199" Type="http://schemas.openxmlformats.org/officeDocument/2006/relationships/hyperlink" Target="http://iregistr.mpsv.cz/socreg/rozsirene_hledani_sluzby.do?zn=&amp;zao=&amp;pic=&amp;zak=&amp;spd=&amp;spo=&amp;zaok=&amp;sbmt=Vyhledat&amp;zau=&amp;pn=&amp;si=5188116&amp;srp=pdaz&amp;SUBSESSION_ID=1488284839692_26" TargetMode="External"/><Relationship Id="rId571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224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266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431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473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529" Type="http://schemas.openxmlformats.org/officeDocument/2006/relationships/hyperlink" Target="http://iregistr.mpsv.cz/socreg/rozsirene_hledani_sluzby.do?si=5286311&amp;spo=&amp;spd=&amp;zn=&amp;srp=pdaz&amp;zak=&amp;zaok=&amp;zao=&amp;zau=&amp;pn=&amp;pic=&amp;SUBSESSION_ID=1567765397967_10&amp;sbmt=Vyhledat" TargetMode="External"/><Relationship Id="rId30" Type="http://schemas.openxmlformats.org/officeDocument/2006/relationships/hyperlink" Target="http://iregistr.mpsv.cz/socreg/rozsirene_hledani_sluzby.do?zn=&amp;zao=&amp;pic=&amp;zak=&amp;spd=&amp;spo=&amp;zaok=&amp;sbmt=Vyhledat&amp;zau=&amp;pn=&amp;si=8825421&amp;srp=pdaz&amp;SUBSESSION_ID=1487768353237_13" TargetMode="External"/><Relationship Id="rId126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168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333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540" Type="http://schemas.openxmlformats.org/officeDocument/2006/relationships/hyperlink" Target="http://iregistr.mpsv.cz/socreg/rozsirene_hledani_sluzby.do?zn=&amp;zao=&amp;pic=&amp;zak=&amp;spd=&amp;spo=&amp;zaok=&amp;sbmt=Vyhledat&amp;zau=&amp;pn=&amp;si=8860217&amp;srp=pdaz&amp;SUBSESSION_ID=1568116879390_2" TargetMode="Externa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375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582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235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277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400" Type="http://schemas.openxmlformats.org/officeDocument/2006/relationships/hyperlink" Target="http://iregistr.mpsv.cz/socreg/rozsirene_hledani_sluzby.do?si=8414595&amp;spo=&amp;spd=&amp;zn=&amp;srp=pdaz&amp;zak=&amp;zaok=&amp;zao=&amp;zau=&amp;pn=&amp;pic=&amp;SUBSESSION_ID=1488364002495_42&amp;sbmt=Vyhledat" TargetMode="External"/><Relationship Id="rId442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484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137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302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344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41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83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386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551" Type="http://schemas.openxmlformats.org/officeDocument/2006/relationships/hyperlink" Target="http://iregistr.mpsv.cz/socreg/rozsirene_hledani_sluzby.do?zn=&amp;zao=&amp;pic=&amp;zak=&amp;spd=&amp;spo=&amp;zaok=&amp;sbmt=Vyhledat&amp;zau=&amp;pn=&amp;si=9510127&amp;srp=pdaz&amp;SUBSESSION_ID=1571130821010_64" TargetMode="External"/><Relationship Id="rId593" Type="http://schemas.openxmlformats.org/officeDocument/2006/relationships/hyperlink" Target="http://iregistr.mpsv.cz/socreg/rozsirene_hledani_sluzby.do?zn=&amp;zao=&amp;pic=&amp;zak=&amp;spd=&amp;spo=&amp;zaok=&amp;sbmt=Vyhledat&amp;zau=&amp;pn=&amp;si=7829833&amp;srp=pdaz&amp;SUBSESSION_ID=1487768663492_19" TargetMode="External"/><Relationship Id="rId607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190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204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246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288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411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453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509" Type="http://schemas.openxmlformats.org/officeDocument/2006/relationships/hyperlink" Target="http://iregistr.mpsv.cz/socreg/rozsirene_hledani_sluzby.do?zn=&amp;zao=&amp;pic=&amp;zak=&amp;spd=&amp;spo=&amp;zaok=&amp;sbmt=Vyhledat&amp;zau=&amp;pn=&amp;si=3521694&amp;srp=pdaz&amp;SUBSESSION_ID=1568015747149_26" TargetMode="External"/><Relationship Id="rId106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313" Type="http://schemas.openxmlformats.org/officeDocument/2006/relationships/hyperlink" Target="http://iregistr.mpsv.cz/socreg/rozsirene_hledani_sluzby.do?zn=&amp;zao=&amp;pic=&amp;zak=&amp;spd=&amp;spo=&amp;zaok=&amp;sbmt=Vyhledat&amp;zau=&amp;pn=&amp;si=4402486&amp;srp=pdaz&amp;SUBSESSION_ID=1488359016154_17" TargetMode="External"/><Relationship Id="rId495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52" Type="http://schemas.openxmlformats.org/officeDocument/2006/relationships/hyperlink" Target="http://iregistr.mpsv.cz/socreg/rozsirene_hledani_sluzby.do?zn=&amp;zao=&amp;pic=&amp;zak=&amp;spd=&amp;spo=&amp;zaok=&amp;sbmt=Vyhledat&amp;zau=&amp;pn=&amp;si=1168888&amp;srp=pdaz&amp;SUBSESSION_ID=1571121769770_19" TargetMode="External"/><Relationship Id="rId94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148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355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397" Type="http://schemas.openxmlformats.org/officeDocument/2006/relationships/hyperlink" Target="http://iregistr.mpsv.cz/socreg/rozsirene_hledani_sluzby.do?si=3796210&amp;spo=&amp;spd=&amp;zn=&amp;srp=pdaz&amp;zak=&amp;zaok=&amp;zao=&amp;zau=&amp;pn=&amp;pic=&amp;SUBSESSION_ID=1568015558695_11&amp;sbmt=Vyhledat" TargetMode="External"/><Relationship Id="rId520" Type="http://schemas.openxmlformats.org/officeDocument/2006/relationships/hyperlink" Target="http://iregistr.mpsv.cz/socreg/rozsirene_hledani_sluzby.do?zn=&amp;zao=&amp;pic=&amp;zak=&amp;spd=&amp;spo=&amp;zaok=&amp;sbmt=Vyhledat&amp;zau=&amp;pn=&amp;si=2811556&amp;srp=pdaz&amp;SUBSESSION_ID=1568032051180_4" TargetMode="External"/><Relationship Id="rId562" Type="http://schemas.openxmlformats.org/officeDocument/2006/relationships/hyperlink" Target="http://iregistr.mpsv.cz/socreg/detail_sluzby.do?736c=21431a223de3527ffc26e9f0737bbefd&amp;SUBSESSION_ID=1587623479143_3" TargetMode="External"/><Relationship Id="rId215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257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422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464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299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63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159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366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573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226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433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74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377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500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584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" Type="http://schemas.openxmlformats.org/officeDocument/2006/relationships/hyperlink" Target="http://iregistr.mpsv.cz/socreg/rozsirene_hledani_sluzby.do?zn=&amp;zao=&amp;pic=&amp;zak=&amp;spd=&amp;spo=&amp;zaok=&amp;sbmt=Vyhledat&amp;zau=&amp;pn=&amp;si=9924510&amp;srp=pdaz&amp;SUBSESSION_ID=1487230016151_2" TargetMode="External"/><Relationship Id="rId237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444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290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304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388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511" Type="http://schemas.openxmlformats.org/officeDocument/2006/relationships/hyperlink" Target="http://iregistr.mpsv.cz/socreg/detail_sluzby.do?736c=c4beab7c43b9d213fc26e9f0737bbefd&amp;SUBSESSION_ID=1536156825433_3" TargetMode="External"/><Relationship Id="rId609" Type="http://schemas.openxmlformats.org/officeDocument/2006/relationships/vmlDrawing" Target="../drawings/vmlDrawing1.vml"/><Relationship Id="rId85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150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595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248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455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108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315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522" Type="http://schemas.openxmlformats.org/officeDocument/2006/relationships/hyperlink" Target="http://iregistr.mpsv.cz/socreg/detail_sluzby.do?736c=f2d431b039d215b2&amp;SUBSESSION_ID=1567591903981_1" TargetMode="External"/><Relationship Id="rId96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161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399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259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466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23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326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533" Type="http://schemas.openxmlformats.org/officeDocument/2006/relationships/hyperlink" Target="http://iregistr.mpsv.cz/socreg/rozsirene_hledani_sluzby.do?si=8061946&amp;spo=&amp;spd=&amp;zn=&amp;srp=pdaz&amp;zak=&amp;zaok=&amp;zao=&amp;zau=&amp;pn=&amp;pic=&amp;SUBSESSION_ID=1568017579353_1&amp;sbmt=Vyhledat" TargetMode="External"/><Relationship Id="rId172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477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600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337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544" Type="http://schemas.openxmlformats.org/officeDocument/2006/relationships/hyperlink" Target="http://iregistr.mpsv.cz/socreg/rozsirene_hledani_sluzby.do?si=6899008&amp;spo=&amp;spd=&amp;zn=&amp;srp=pdaz&amp;zak=&amp;zaok=&amp;zao=&amp;zau=&amp;pn=&amp;pic=&amp;SUBSESSION_ID=1571125679252_17&amp;sbmt=Vyhledat" TargetMode="External"/><Relationship Id="rId183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390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404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611" Type="http://schemas.openxmlformats.org/officeDocument/2006/relationships/comments" Target="../comments1.xml"/><Relationship Id="rId250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488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45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110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348" Type="http://schemas.openxmlformats.org/officeDocument/2006/relationships/hyperlink" Target="http://iregistr.mpsv.cz/socreg/rozsirene_hledani_sluzby.do?zn=&amp;zao=&amp;pic=&amp;zak=&amp;spd=&amp;spo=&amp;zaok=&amp;sbmt=Vyhledat&amp;zau=&amp;pn=&amp;si=6526931&amp;srp=pdaz&amp;SUBSESSION_ID=1488361752950_10" TargetMode="External"/><Relationship Id="rId555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571141521860_26" TargetMode="External"/><Relationship Id="rId194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208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415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261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499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56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359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566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121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219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426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A910B-CF62-4821-A762-9489FC27F73F}">
  <dimension ref="A1:S499"/>
  <sheetViews>
    <sheetView zoomScale="80" zoomScaleNormal="80" workbookViewId="0">
      <selection activeCell="E3" sqref="E1:F1048576"/>
    </sheetView>
  </sheetViews>
  <sheetFormatPr defaultRowHeight="11.25"/>
  <cols>
    <col min="1" max="1" width="30.140625" style="2" customWidth="1"/>
    <col min="2" max="3" width="9.5703125" style="1" customWidth="1"/>
    <col min="4" max="4" width="39.85546875" style="2" customWidth="1"/>
    <col min="5" max="6" width="24.42578125" style="2" customWidth="1"/>
    <col min="7" max="9" width="9" style="2" customWidth="1"/>
    <col min="10" max="10" width="15.42578125" style="1" customWidth="1"/>
    <col min="11" max="13" width="12.7109375" style="1" customWidth="1"/>
    <col min="14" max="14" width="15.42578125" style="1" customWidth="1"/>
    <col min="15" max="16" width="12.7109375" style="1" customWidth="1"/>
    <col min="17" max="17" width="15.42578125" style="1" customWidth="1"/>
    <col min="18" max="16384" width="9.140625" style="1"/>
  </cols>
  <sheetData>
    <row r="1" spans="1:19" ht="12.7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9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9" ht="12" thickBot="1">
      <c r="A3" s="3"/>
    </row>
    <row r="4" spans="1:19" ht="11.25" customHeight="1">
      <c r="A4" s="212" t="s">
        <v>1</v>
      </c>
      <c r="B4" s="201" t="s">
        <v>2</v>
      </c>
      <c r="C4" s="201" t="s">
        <v>3</v>
      </c>
      <c r="D4" s="201" t="s">
        <v>4</v>
      </c>
      <c r="E4" s="201" t="s">
        <v>5</v>
      </c>
      <c r="F4" s="201" t="s">
        <v>6</v>
      </c>
      <c r="G4" s="201" t="s">
        <v>7</v>
      </c>
      <c r="H4" s="201" t="s">
        <v>8</v>
      </c>
      <c r="I4" s="201" t="s">
        <v>9</v>
      </c>
      <c r="J4" s="204" t="s">
        <v>10</v>
      </c>
      <c r="K4" s="201" t="s">
        <v>11</v>
      </c>
      <c r="L4" s="201" t="s">
        <v>12</v>
      </c>
      <c r="M4" s="204" t="s">
        <v>13</v>
      </c>
      <c r="N4" s="204" t="s">
        <v>14</v>
      </c>
      <c r="O4" s="204" t="s">
        <v>15</v>
      </c>
      <c r="P4" s="207" t="s">
        <v>16</v>
      </c>
      <c r="Q4" s="201" t="s">
        <v>17</v>
      </c>
      <c r="R4" s="201" t="s">
        <v>18</v>
      </c>
      <c r="S4" s="201"/>
    </row>
    <row r="5" spans="1:19">
      <c r="A5" s="213"/>
      <c r="B5" s="215"/>
      <c r="C5" s="215"/>
      <c r="D5" s="215"/>
      <c r="E5" s="215"/>
      <c r="F5" s="215"/>
      <c r="G5" s="215"/>
      <c r="H5" s="215"/>
      <c r="I5" s="215"/>
      <c r="J5" s="205"/>
      <c r="K5" s="202"/>
      <c r="L5" s="202"/>
      <c r="M5" s="205"/>
      <c r="N5" s="205"/>
      <c r="O5" s="205"/>
      <c r="P5" s="208"/>
      <c r="Q5" s="202"/>
      <c r="R5" s="202"/>
      <c r="S5" s="202"/>
    </row>
    <row r="6" spans="1:19">
      <c r="A6" s="213"/>
      <c r="B6" s="215"/>
      <c r="C6" s="215"/>
      <c r="D6" s="215"/>
      <c r="E6" s="215"/>
      <c r="F6" s="215"/>
      <c r="G6" s="215"/>
      <c r="H6" s="215"/>
      <c r="I6" s="215"/>
      <c r="J6" s="205"/>
      <c r="K6" s="202"/>
      <c r="L6" s="202"/>
      <c r="M6" s="205"/>
      <c r="N6" s="205"/>
      <c r="O6" s="205"/>
      <c r="P6" s="208"/>
      <c r="Q6" s="202"/>
      <c r="R6" s="202"/>
      <c r="S6" s="202"/>
    </row>
    <row r="7" spans="1:19" ht="12" thickBot="1">
      <c r="A7" s="214"/>
      <c r="B7" s="216"/>
      <c r="C7" s="216"/>
      <c r="D7" s="216"/>
      <c r="E7" s="216"/>
      <c r="F7" s="216"/>
      <c r="G7" s="216"/>
      <c r="H7" s="216"/>
      <c r="I7" s="216"/>
      <c r="J7" s="206"/>
      <c r="K7" s="203"/>
      <c r="L7" s="203"/>
      <c r="M7" s="206"/>
      <c r="N7" s="206"/>
      <c r="O7" s="206"/>
      <c r="P7" s="209"/>
      <c r="Q7" s="203"/>
      <c r="R7" s="203"/>
      <c r="S7" s="203"/>
    </row>
    <row r="8" spans="1:19">
      <c r="A8" s="4" t="s">
        <v>19</v>
      </c>
      <c r="B8" s="5" t="s">
        <v>20</v>
      </c>
      <c r="C8" s="5">
        <v>1408443</v>
      </c>
      <c r="D8" s="6" t="s">
        <v>21</v>
      </c>
      <c r="E8" s="7">
        <v>0.8</v>
      </c>
      <c r="F8" s="7" t="s">
        <v>22</v>
      </c>
      <c r="G8" s="8">
        <v>1</v>
      </c>
      <c r="H8" s="8">
        <v>0</v>
      </c>
      <c r="I8" s="8">
        <v>0</v>
      </c>
      <c r="J8" s="9">
        <v>247200</v>
      </c>
      <c r="K8" s="9"/>
      <c r="L8" s="10"/>
      <c r="M8" s="11"/>
      <c r="N8" s="12">
        <v>247200</v>
      </c>
      <c r="O8" s="9"/>
      <c r="P8" s="9"/>
      <c r="Q8" s="9">
        <v>247200</v>
      </c>
      <c r="R8" s="9"/>
      <c r="S8" s="9"/>
    </row>
    <row r="9" spans="1:19">
      <c r="A9" s="13" t="s">
        <v>23</v>
      </c>
      <c r="B9" s="14" t="s">
        <v>24</v>
      </c>
      <c r="C9" s="14">
        <v>2603805</v>
      </c>
      <c r="D9" s="15" t="s">
        <v>25</v>
      </c>
      <c r="E9" s="7">
        <v>6.45</v>
      </c>
      <c r="F9" s="7" t="s">
        <v>22</v>
      </c>
      <c r="G9" s="8">
        <v>0</v>
      </c>
      <c r="H9" s="8">
        <v>1</v>
      </c>
      <c r="I9" s="8">
        <v>0</v>
      </c>
      <c r="J9" s="9">
        <v>3979600</v>
      </c>
      <c r="K9" s="9"/>
      <c r="L9" s="9"/>
      <c r="M9" s="9"/>
      <c r="N9" s="12">
        <v>3979600</v>
      </c>
      <c r="O9" s="9"/>
      <c r="P9" s="9"/>
      <c r="Q9" s="16">
        <v>3979600</v>
      </c>
      <c r="R9" s="9"/>
      <c r="S9" s="9"/>
    </row>
    <row r="10" spans="1:19" ht="22.5">
      <c r="A10" s="13" t="s">
        <v>23</v>
      </c>
      <c r="B10" s="14" t="s">
        <v>24</v>
      </c>
      <c r="C10" s="14">
        <v>3619641</v>
      </c>
      <c r="D10" s="15" t="s">
        <v>26</v>
      </c>
      <c r="E10" s="7">
        <v>3.95</v>
      </c>
      <c r="F10" s="7" t="s">
        <v>22</v>
      </c>
      <c r="G10" s="8">
        <v>0</v>
      </c>
      <c r="H10" s="8">
        <v>1</v>
      </c>
      <c r="I10" s="8">
        <v>0</v>
      </c>
      <c r="J10" s="9">
        <v>3062500</v>
      </c>
      <c r="K10" s="9"/>
      <c r="L10" s="9"/>
      <c r="M10" s="9"/>
      <c r="N10" s="12">
        <v>3062500</v>
      </c>
      <c r="O10" s="9"/>
      <c r="P10" s="9"/>
      <c r="Q10" s="16">
        <v>3062500</v>
      </c>
      <c r="R10" s="9"/>
      <c r="S10" s="9"/>
    </row>
    <row r="11" spans="1:19">
      <c r="A11" s="13" t="s">
        <v>23</v>
      </c>
      <c r="B11" s="14" t="s">
        <v>24</v>
      </c>
      <c r="C11" s="14">
        <v>8118529</v>
      </c>
      <c r="D11" s="15" t="s">
        <v>27</v>
      </c>
      <c r="E11" s="7">
        <v>2.4900000000000002</v>
      </c>
      <c r="F11" s="7" t="s">
        <v>22</v>
      </c>
      <c r="G11" s="8">
        <v>1</v>
      </c>
      <c r="H11" s="8">
        <v>1</v>
      </c>
      <c r="I11" s="8">
        <v>1</v>
      </c>
      <c r="J11" s="9">
        <v>1816600</v>
      </c>
      <c r="K11" s="9">
        <v>962300</v>
      </c>
      <c r="L11" s="9"/>
      <c r="M11" s="9"/>
      <c r="N11" s="12">
        <v>2778900</v>
      </c>
      <c r="O11" s="9"/>
      <c r="P11" s="9"/>
      <c r="Q11" s="16">
        <v>2778900</v>
      </c>
      <c r="R11" s="9"/>
      <c r="S11" s="9"/>
    </row>
    <row r="12" spans="1:19">
      <c r="A12" s="13" t="s">
        <v>28</v>
      </c>
      <c r="B12" s="14" t="s">
        <v>29</v>
      </c>
      <c r="C12" s="14">
        <v>9924510</v>
      </c>
      <c r="D12" s="15" t="s">
        <v>30</v>
      </c>
      <c r="E12" s="7" t="s">
        <v>22</v>
      </c>
      <c r="F12" s="7">
        <v>45</v>
      </c>
      <c r="G12" s="8">
        <v>0</v>
      </c>
      <c r="H12" s="8">
        <v>0</v>
      </c>
      <c r="I12" s="8">
        <v>1</v>
      </c>
      <c r="J12" s="9">
        <v>4090000</v>
      </c>
      <c r="K12" s="9"/>
      <c r="L12" s="9"/>
      <c r="M12" s="9"/>
      <c r="N12" s="12">
        <v>4090000</v>
      </c>
      <c r="O12" s="9"/>
      <c r="P12" s="9"/>
      <c r="Q12" s="16">
        <v>4090000</v>
      </c>
      <c r="R12" s="9"/>
      <c r="S12" s="9"/>
    </row>
    <row r="13" spans="1:19">
      <c r="A13" s="13" t="s">
        <v>31</v>
      </c>
      <c r="B13" s="14" t="s">
        <v>32</v>
      </c>
      <c r="C13" s="14">
        <v>4776459</v>
      </c>
      <c r="D13" s="15" t="s">
        <v>30</v>
      </c>
      <c r="E13" s="7" t="s">
        <v>22</v>
      </c>
      <c r="F13" s="7">
        <v>20</v>
      </c>
      <c r="G13" s="8">
        <v>0</v>
      </c>
      <c r="H13" s="8">
        <v>0</v>
      </c>
      <c r="I13" s="8">
        <v>1</v>
      </c>
      <c r="J13" s="9">
        <v>2892900</v>
      </c>
      <c r="K13" s="9"/>
      <c r="L13" s="9">
        <v>56500</v>
      </c>
      <c r="M13" s="9"/>
      <c r="N13" s="12">
        <v>2949400</v>
      </c>
      <c r="O13" s="9"/>
      <c r="P13" s="9"/>
      <c r="Q13" s="16">
        <v>2949400</v>
      </c>
      <c r="R13" s="9"/>
      <c r="S13" s="9"/>
    </row>
    <row r="14" spans="1:19">
      <c r="A14" s="13" t="s">
        <v>33</v>
      </c>
      <c r="B14" s="14" t="s">
        <v>34</v>
      </c>
      <c r="C14" s="14">
        <v>8941598</v>
      </c>
      <c r="D14" s="15" t="s">
        <v>30</v>
      </c>
      <c r="E14" s="7" t="s">
        <v>22</v>
      </c>
      <c r="F14" s="7">
        <v>28</v>
      </c>
      <c r="G14" s="8">
        <v>0</v>
      </c>
      <c r="H14" s="8">
        <v>0</v>
      </c>
      <c r="I14" s="8">
        <v>1</v>
      </c>
      <c r="J14" s="9">
        <v>3490000</v>
      </c>
      <c r="K14" s="9"/>
      <c r="L14" s="9"/>
      <c r="M14" s="9"/>
      <c r="N14" s="12">
        <v>3490000</v>
      </c>
      <c r="O14" s="9"/>
      <c r="P14" s="9"/>
      <c r="Q14" s="16">
        <v>3490000</v>
      </c>
      <c r="R14" s="9"/>
      <c r="S14" s="9"/>
    </row>
    <row r="15" spans="1:19">
      <c r="A15" s="13" t="s">
        <v>35</v>
      </c>
      <c r="B15" s="14" t="s">
        <v>36</v>
      </c>
      <c r="C15" s="14">
        <v>1094046</v>
      </c>
      <c r="D15" s="15" t="s">
        <v>37</v>
      </c>
      <c r="E15" s="7">
        <v>11.25</v>
      </c>
      <c r="F15" s="7" t="s">
        <v>22</v>
      </c>
      <c r="G15" s="8">
        <v>1</v>
      </c>
      <c r="H15" s="8">
        <v>1</v>
      </c>
      <c r="I15" s="8">
        <v>0</v>
      </c>
      <c r="J15" s="9">
        <v>3935900</v>
      </c>
      <c r="K15" s="9"/>
      <c r="L15" s="9"/>
      <c r="M15" s="9"/>
      <c r="N15" s="12">
        <v>3935900</v>
      </c>
      <c r="O15" s="9"/>
      <c r="P15" s="9"/>
      <c r="Q15" s="16">
        <v>3935900</v>
      </c>
      <c r="R15" s="9"/>
      <c r="S15" s="9"/>
    </row>
    <row r="16" spans="1:19">
      <c r="A16" s="13" t="s">
        <v>35</v>
      </c>
      <c r="B16" s="14" t="s">
        <v>36</v>
      </c>
      <c r="C16" s="14">
        <v>3837595</v>
      </c>
      <c r="D16" s="15" t="s">
        <v>27</v>
      </c>
      <c r="E16" s="7" t="s">
        <v>22</v>
      </c>
      <c r="F16" s="7">
        <v>5</v>
      </c>
      <c r="G16" s="8">
        <v>0</v>
      </c>
      <c r="H16" s="8">
        <v>0</v>
      </c>
      <c r="I16" s="8">
        <v>1</v>
      </c>
      <c r="J16" s="9">
        <v>345100</v>
      </c>
      <c r="K16" s="9"/>
      <c r="L16" s="9"/>
      <c r="M16" s="9"/>
      <c r="N16" s="12">
        <v>345100</v>
      </c>
      <c r="O16" s="9"/>
      <c r="P16" s="9"/>
      <c r="Q16" s="16">
        <v>345100</v>
      </c>
      <c r="R16" s="9"/>
      <c r="S16" s="9"/>
    </row>
    <row r="17" spans="1:19">
      <c r="A17" s="13" t="s">
        <v>35</v>
      </c>
      <c r="B17" s="14" t="s">
        <v>36</v>
      </c>
      <c r="C17" s="14">
        <v>8477167</v>
      </c>
      <c r="D17" s="15" t="s">
        <v>25</v>
      </c>
      <c r="E17" s="7">
        <v>2.85</v>
      </c>
      <c r="F17" s="7" t="s">
        <v>22</v>
      </c>
      <c r="G17" s="8">
        <v>0</v>
      </c>
      <c r="H17" s="8">
        <v>1</v>
      </c>
      <c r="I17" s="8">
        <v>0</v>
      </c>
      <c r="J17" s="9">
        <v>1260000</v>
      </c>
      <c r="K17" s="9"/>
      <c r="L17" s="9"/>
      <c r="M17" s="9"/>
      <c r="N17" s="12">
        <v>1260000</v>
      </c>
      <c r="O17" s="9"/>
      <c r="P17" s="9"/>
      <c r="Q17" s="16">
        <v>1260000</v>
      </c>
      <c r="R17" s="9"/>
      <c r="S17" s="9"/>
    </row>
    <row r="18" spans="1:19" ht="22.5">
      <c r="A18" s="13" t="s">
        <v>38</v>
      </c>
      <c r="B18" s="14" t="s">
        <v>39</v>
      </c>
      <c r="C18" s="14">
        <v>3056000</v>
      </c>
      <c r="D18" s="15" t="s">
        <v>40</v>
      </c>
      <c r="E18" s="7" t="s">
        <v>22</v>
      </c>
      <c r="F18" s="7">
        <v>100</v>
      </c>
      <c r="G18" s="8">
        <v>0</v>
      </c>
      <c r="H18" s="8">
        <v>0</v>
      </c>
      <c r="I18" s="8">
        <v>1</v>
      </c>
      <c r="J18" s="9">
        <v>12475000</v>
      </c>
      <c r="K18" s="9"/>
      <c r="L18" s="9">
        <v>282800</v>
      </c>
      <c r="M18" s="9"/>
      <c r="N18" s="12">
        <v>12757800</v>
      </c>
      <c r="O18" s="9"/>
      <c r="P18" s="9"/>
      <c r="Q18" s="16">
        <v>12757800</v>
      </c>
      <c r="R18" s="9"/>
      <c r="S18" s="9"/>
    </row>
    <row r="19" spans="1:19" ht="22.5">
      <c r="A19" s="13" t="s">
        <v>38</v>
      </c>
      <c r="B19" s="14" t="s">
        <v>39</v>
      </c>
      <c r="C19" s="14">
        <v>6540748</v>
      </c>
      <c r="D19" s="15" t="s">
        <v>37</v>
      </c>
      <c r="E19" s="7">
        <v>3</v>
      </c>
      <c r="F19" s="7" t="s">
        <v>22</v>
      </c>
      <c r="G19" s="8">
        <v>1</v>
      </c>
      <c r="H19" s="8">
        <v>1</v>
      </c>
      <c r="I19" s="8">
        <v>0</v>
      </c>
      <c r="J19" s="9">
        <v>742200</v>
      </c>
      <c r="K19" s="9"/>
      <c r="L19" s="9"/>
      <c r="M19" s="9"/>
      <c r="N19" s="12">
        <v>742200</v>
      </c>
      <c r="O19" s="9"/>
      <c r="P19" s="9"/>
      <c r="Q19" s="16">
        <v>742200</v>
      </c>
      <c r="R19" s="9"/>
      <c r="S19" s="9"/>
    </row>
    <row r="20" spans="1:19">
      <c r="A20" s="13" t="s">
        <v>41</v>
      </c>
      <c r="B20" s="14" t="s">
        <v>42</v>
      </c>
      <c r="C20" s="14">
        <v>4816270</v>
      </c>
      <c r="D20" s="15" t="s">
        <v>37</v>
      </c>
      <c r="E20" s="7">
        <v>8.33</v>
      </c>
      <c r="F20" s="7" t="s">
        <v>22</v>
      </c>
      <c r="G20" s="8">
        <v>1</v>
      </c>
      <c r="H20" s="8">
        <v>0</v>
      </c>
      <c r="I20" s="8">
        <v>0</v>
      </c>
      <c r="J20" s="9">
        <v>3809900</v>
      </c>
      <c r="K20" s="9">
        <v>406300</v>
      </c>
      <c r="L20" s="9"/>
      <c r="M20" s="9"/>
      <c r="N20" s="12">
        <v>4216200</v>
      </c>
      <c r="O20" s="9"/>
      <c r="P20" s="9"/>
      <c r="Q20" s="16">
        <v>4216200</v>
      </c>
      <c r="R20" s="9"/>
      <c r="S20" s="9"/>
    </row>
    <row r="21" spans="1:19">
      <c r="A21" s="13" t="s">
        <v>43</v>
      </c>
      <c r="B21" s="14" t="s">
        <v>44</v>
      </c>
      <c r="C21" s="14">
        <v>1048270</v>
      </c>
      <c r="D21" s="15" t="s">
        <v>21</v>
      </c>
      <c r="E21" s="7">
        <v>3.35</v>
      </c>
      <c r="F21" s="7" t="s">
        <v>22</v>
      </c>
      <c r="G21" s="8">
        <v>1</v>
      </c>
      <c r="H21" s="8">
        <v>0</v>
      </c>
      <c r="I21" s="8">
        <v>0</v>
      </c>
      <c r="J21" s="9">
        <v>1607600</v>
      </c>
      <c r="K21" s="9"/>
      <c r="L21" s="9"/>
      <c r="M21" s="9"/>
      <c r="N21" s="12">
        <v>1607600</v>
      </c>
      <c r="O21" s="9"/>
      <c r="P21" s="9"/>
      <c r="Q21" s="16">
        <v>1607600</v>
      </c>
      <c r="R21" s="9"/>
      <c r="S21" s="9"/>
    </row>
    <row r="22" spans="1:19">
      <c r="A22" s="13" t="s">
        <v>43</v>
      </c>
      <c r="B22" s="14" t="s">
        <v>44</v>
      </c>
      <c r="C22" s="14">
        <v>5839483</v>
      </c>
      <c r="D22" s="15" t="s">
        <v>45</v>
      </c>
      <c r="E22" s="7">
        <v>1.25</v>
      </c>
      <c r="F22" s="7" t="s">
        <v>22</v>
      </c>
      <c r="G22" s="8">
        <v>0</v>
      </c>
      <c r="H22" s="8">
        <v>1</v>
      </c>
      <c r="I22" s="8">
        <v>0</v>
      </c>
      <c r="J22" s="9">
        <v>579700</v>
      </c>
      <c r="K22" s="9"/>
      <c r="L22" s="9"/>
      <c r="M22" s="9"/>
      <c r="N22" s="12">
        <v>579700</v>
      </c>
      <c r="O22" s="9"/>
      <c r="P22" s="9"/>
      <c r="Q22" s="16">
        <v>579700</v>
      </c>
      <c r="R22" s="9"/>
      <c r="S22" s="9"/>
    </row>
    <row r="23" spans="1:19">
      <c r="A23" s="13" t="s">
        <v>43</v>
      </c>
      <c r="B23" s="14" t="s">
        <v>44</v>
      </c>
      <c r="C23" s="14">
        <v>7026827</v>
      </c>
      <c r="D23" s="15" t="s">
        <v>46</v>
      </c>
      <c r="E23" s="7">
        <v>1.9</v>
      </c>
      <c r="F23" s="7" t="s">
        <v>22</v>
      </c>
      <c r="G23" s="8">
        <v>1</v>
      </c>
      <c r="H23" s="8">
        <v>1</v>
      </c>
      <c r="I23" s="8">
        <v>0</v>
      </c>
      <c r="J23" s="9">
        <v>562700</v>
      </c>
      <c r="K23" s="9"/>
      <c r="L23" s="9"/>
      <c r="M23" s="9"/>
      <c r="N23" s="12">
        <v>562700</v>
      </c>
      <c r="O23" s="9"/>
      <c r="P23" s="9"/>
      <c r="Q23" s="16">
        <v>562700</v>
      </c>
      <c r="R23" s="9"/>
      <c r="S23" s="9"/>
    </row>
    <row r="24" spans="1:19">
      <c r="A24" s="13" t="s">
        <v>43</v>
      </c>
      <c r="B24" s="14" t="s">
        <v>44</v>
      </c>
      <c r="C24" s="14">
        <v>8168193</v>
      </c>
      <c r="D24" s="15" t="s">
        <v>40</v>
      </c>
      <c r="E24" s="7" t="s">
        <v>22</v>
      </c>
      <c r="F24" s="7">
        <v>27</v>
      </c>
      <c r="G24" s="8">
        <v>0</v>
      </c>
      <c r="H24" s="8">
        <v>0</v>
      </c>
      <c r="I24" s="8">
        <v>1</v>
      </c>
      <c r="J24" s="9">
        <v>4074100</v>
      </c>
      <c r="K24" s="9"/>
      <c r="L24" s="9"/>
      <c r="M24" s="9"/>
      <c r="N24" s="12">
        <v>4074100</v>
      </c>
      <c r="O24" s="9"/>
      <c r="P24" s="9"/>
      <c r="Q24" s="16">
        <v>4074100</v>
      </c>
      <c r="R24" s="9"/>
      <c r="S24" s="9"/>
    </row>
    <row r="25" spans="1:19">
      <c r="A25" s="13" t="s">
        <v>47</v>
      </c>
      <c r="B25" s="14" t="s">
        <v>48</v>
      </c>
      <c r="C25" s="14">
        <v>4998037</v>
      </c>
      <c r="D25" s="15" t="s">
        <v>49</v>
      </c>
      <c r="E25" s="7" t="s">
        <v>22</v>
      </c>
      <c r="F25" s="7">
        <v>35</v>
      </c>
      <c r="G25" s="8">
        <v>0</v>
      </c>
      <c r="H25" s="8">
        <v>0</v>
      </c>
      <c r="I25" s="8">
        <v>1</v>
      </c>
      <c r="J25" s="9">
        <v>9922700</v>
      </c>
      <c r="K25" s="9"/>
      <c r="L25" s="9"/>
      <c r="M25" s="9"/>
      <c r="N25" s="12">
        <v>9922700</v>
      </c>
      <c r="O25" s="9"/>
      <c r="P25" s="9"/>
      <c r="Q25" s="16">
        <v>9922700</v>
      </c>
      <c r="R25" s="9"/>
      <c r="S25" s="9"/>
    </row>
    <row r="26" spans="1:19">
      <c r="A26" s="13" t="s">
        <v>47</v>
      </c>
      <c r="B26" s="14" t="s">
        <v>48</v>
      </c>
      <c r="C26" s="14">
        <v>5157699</v>
      </c>
      <c r="D26" s="15" t="s">
        <v>50</v>
      </c>
      <c r="E26" s="7" t="s">
        <v>22</v>
      </c>
      <c r="F26" s="7">
        <v>63</v>
      </c>
      <c r="G26" s="8">
        <v>0</v>
      </c>
      <c r="H26" s="8">
        <v>0</v>
      </c>
      <c r="I26" s="8">
        <v>1</v>
      </c>
      <c r="J26" s="9">
        <v>17447200</v>
      </c>
      <c r="K26" s="9"/>
      <c r="L26" s="9"/>
      <c r="M26" s="9"/>
      <c r="N26" s="12">
        <v>17447200</v>
      </c>
      <c r="O26" s="9"/>
      <c r="P26" s="9"/>
      <c r="Q26" s="16">
        <v>17447200</v>
      </c>
      <c r="R26" s="9"/>
      <c r="S26" s="9"/>
    </row>
    <row r="27" spans="1:19">
      <c r="A27" s="13" t="s">
        <v>51</v>
      </c>
      <c r="B27" s="14" t="s">
        <v>52</v>
      </c>
      <c r="C27" s="14">
        <v>2900164</v>
      </c>
      <c r="D27" s="15" t="s">
        <v>27</v>
      </c>
      <c r="E27" s="7" t="s">
        <v>22</v>
      </c>
      <c r="F27" s="7">
        <v>5</v>
      </c>
      <c r="G27" s="8">
        <v>0</v>
      </c>
      <c r="H27" s="8">
        <v>0</v>
      </c>
      <c r="I27" s="8">
        <v>1</v>
      </c>
      <c r="J27" s="9">
        <v>1106000</v>
      </c>
      <c r="K27" s="9"/>
      <c r="L27" s="9">
        <v>28200</v>
      </c>
      <c r="M27" s="9"/>
      <c r="N27" s="12">
        <v>1134200</v>
      </c>
      <c r="O27" s="9"/>
      <c r="P27" s="9"/>
      <c r="Q27" s="16">
        <v>1134200</v>
      </c>
      <c r="R27" s="9"/>
      <c r="S27" s="9"/>
    </row>
    <row r="28" spans="1:19">
      <c r="A28" s="13" t="s">
        <v>51</v>
      </c>
      <c r="B28" s="14" t="s">
        <v>52</v>
      </c>
      <c r="C28" s="14">
        <v>3641763</v>
      </c>
      <c r="D28" s="15" t="s">
        <v>30</v>
      </c>
      <c r="E28" s="7" t="s">
        <v>22</v>
      </c>
      <c r="F28" s="7">
        <v>58</v>
      </c>
      <c r="G28" s="8">
        <v>0</v>
      </c>
      <c r="H28" s="8">
        <v>0</v>
      </c>
      <c r="I28" s="8">
        <v>1</v>
      </c>
      <c r="J28" s="9">
        <v>8249000</v>
      </c>
      <c r="K28" s="9"/>
      <c r="L28" s="9">
        <v>169700</v>
      </c>
      <c r="M28" s="9"/>
      <c r="N28" s="12">
        <v>8418700</v>
      </c>
      <c r="O28" s="9"/>
      <c r="P28" s="9"/>
      <c r="Q28" s="16">
        <v>8418700</v>
      </c>
      <c r="R28" s="9"/>
      <c r="S28" s="9"/>
    </row>
    <row r="29" spans="1:19">
      <c r="A29" s="13" t="s">
        <v>51</v>
      </c>
      <c r="B29" s="14" t="s">
        <v>52</v>
      </c>
      <c r="C29" s="14">
        <v>5096770</v>
      </c>
      <c r="D29" s="15" t="s">
        <v>27</v>
      </c>
      <c r="E29" s="7" t="s">
        <v>22</v>
      </c>
      <c r="F29" s="7">
        <v>10</v>
      </c>
      <c r="G29" s="8">
        <v>0</v>
      </c>
      <c r="H29" s="8">
        <v>0</v>
      </c>
      <c r="I29" s="8">
        <v>1</v>
      </c>
      <c r="J29" s="9">
        <v>2297600</v>
      </c>
      <c r="K29" s="9"/>
      <c r="L29" s="9">
        <v>28200</v>
      </c>
      <c r="M29" s="9"/>
      <c r="N29" s="12">
        <v>2325800</v>
      </c>
      <c r="O29" s="9"/>
      <c r="P29" s="9"/>
      <c r="Q29" s="16">
        <v>2325800</v>
      </c>
      <c r="R29" s="9"/>
      <c r="S29" s="9"/>
    </row>
    <row r="30" spans="1:19">
      <c r="A30" s="13" t="s">
        <v>51</v>
      </c>
      <c r="B30" s="14" t="s">
        <v>52</v>
      </c>
      <c r="C30" s="14">
        <v>6193432</v>
      </c>
      <c r="D30" s="15" t="s">
        <v>30</v>
      </c>
      <c r="E30" s="7" t="s">
        <v>22</v>
      </c>
      <c r="F30" s="7">
        <v>100</v>
      </c>
      <c r="G30" s="8">
        <v>0</v>
      </c>
      <c r="H30" s="8">
        <v>0</v>
      </c>
      <c r="I30" s="8">
        <v>1</v>
      </c>
      <c r="J30" s="9">
        <v>13406800</v>
      </c>
      <c r="K30" s="9"/>
      <c r="L30" s="9">
        <v>282800</v>
      </c>
      <c r="M30" s="9"/>
      <c r="N30" s="12">
        <v>13689600</v>
      </c>
      <c r="O30" s="9"/>
      <c r="P30" s="9"/>
      <c r="Q30" s="16">
        <v>13689600</v>
      </c>
      <c r="R30" s="9"/>
      <c r="S30" s="9"/>
    </row>
    <row r="31" spans="1:19">
      <c r="A31" s="13" t="s">
        <v>51</v>
      </c>
      <c r="B31" s="14" t="s">
        <v>52</v>
      </c>
      <c r="C31" s="14">
        <v>8651176</v>
      </c>
      <c r="D31" s="15" t="s">
        <v>40</v>
      </c>
      <c r="E31" s="7" t="s">
        <v>22</v>
      </c>
      <c r="F31" s="7">
        <v>90</v>
      </c>
      <c r="G31" s="8">
        <v>0</v>
      </c>
      <c r="H31" s="8">
        <v>0</v>
      </c>
      <c r="I31" s="8">
        <v>1</v>
      </c>
      <c r="J31" s="9">
        <v>14042100</v>
      </c>
      <c r="K31" s="9"/>
      <c r="L31" s="9">
        <v>254500</v>
      </c>
      <c r="M31" s="9"/>
      <c r="N31" s="12">
        <v>14296600</v>
      </c>
      <c r="O31" s="9"/>
      <c r="P31" s="9"/>
      <c r="Q31" s="16">
        <v>14296600</v>
      </c>
      <c r="R31" s="9"/>
      <c r="S31" s="9"/>
    </row>
    <row r="32" spans="1:19">
      <c r="A32" s="13" t="s">
        <v>53</v>
      </c>
      <c r="B32" s="14" t="s">
        <v>54</v>
      </c>
      <c r="C32" s="14">
        <v>6711298</v>
      </c>
      <c r="D32" s="15" t="s">
        <v>46</v>
      </c>
      <c r="E32" s="7">
        <v>0.3</v>
      </c>
      <c r="F32" s="7" t="s">
        <v>22</v>
      </c>
      <c r="G32" s="8">
        <v>0</v>
      </c>
      <c r="H32" s="8">
        <v>1</v>
      </c>
      <c r="I32" s="8">
        <v>0</v>
      </c>
      <c r="J32" s="9">
        <v>119600</v>
      </c>
      <c r="K32" s="9"/>
      <c r="L32" s="9"/>
      <c r="M32" s="9"/>
      <c r="N32" s="12">
        <v>119600</v>
      </c>
      <c r="O32" s="9"/>
      <c r="P32" s="9"/>
      <c r="Q32" s="16">
        <v>119600</v>
      </c>
      <c r="R32" s="9"/>
      <c r="S32" s="9"/>
    </row>
    <row r="33" spans="1:19">
      <c r="A33" s="13" t="s">
        <v>55</v>
      </c>
      <c r="B33" s="14" t="s">
        <v>56</v>
      </c>
      <c r="C33" s="14">
        <v>8363211</v>
      </c>
      <c r="D33" s="15" t="s">
        <v>27</v>
      </c>
      <c r="E33" s="7" t="s">
        <v>22</v>
      </c>
      <c r="F33" s="7">
        <v>6</v>
      </c>
      <c r="G33" s="8">
        <v>0</v>
      </c>
      <c r="H33" s="8">
        <v>0</v>
      </c>
      <c r="I33" s="8">
        <v>1</v>
      </c>
      <c r="J33" s="9">
        <v>1124900</v>
      </c>
      <c r="K33" s="9"/>
      <c r="L33" s="9">
        <v>28200</v>
      </c>
      <c r="M33" s="9"/>
      <c r="N33" s="12">
        <v>1153100</v>
      </c>
      <c r="O33" s="9"/>
      <c r="P33" s="9"/>
      <c r="Q33" s="16">
        <v>1153100</v>
      </c>
      <c r="R33" s="9"/>
      <c r="S33" s="9"/>
    </row>
    <row r="34" spans="1:19">
      <c r="A34" s="13" t="s">
        <v>55</v>
      </c>
      <c r="B34" s="14" t="s">
        <v>56</v>
      </c>
      <c r="C34" s="14">
        <v>8825421</v>
      </c>
      <c r="D34" s="15" t="s">
        <v>40</v>
      </c>
      <c r="E34" s="7" t="s">
        <v>22</v>
      </c>
      <c r="F34" s="7">
        <v>44</v>
      </c>
      <c r="G34" s="8">
        <v>0</v>
      </c>
      <c r="H34" s="8">
        <v>0</v>
      </c>
      <c r="I34" s="8">
        <v>1</v>
      </c>
      <c r="J34" s="9">
        <v>6217600</v>
      </c>
      <c r="K34" s="9"/>
      <c r="L34" s="9"/>
      <c r="M34" s="9"/>
      <c r="N34" s="12">
        <v>6217600</v>
      </c>
      <c r="O34" s="9"/>
      <c r="P34" s="9"/>
      <c r="Q34" s="16">
        <v>6217600</v>
      </c>
      <c r="R34" s="9"/>
      <c r="S34" s="9"/>
    </row>
    <row r="35" spans="1:19" ht="22.5">
      <c r="A35" s="13" t="s">
        <v>57</v>
      </c>
      <c r="B35" s="14" t="s">
        <v>58</v>
      </c>
      <c r="C35" s="14">
        <v>8061946</v>
      </c>
      <c r="D35" s="15" t="s">
        <v>59</v>
      </c>
      <c r="E35" s="7">
        <v>1.1100000000000001</v>
      </c>
      <c r="F35" s="7" t="s">
        <v>22</v>
      </c>
      <c r="G35" s="8">
        <v>1</v>
      </c>
      <c r="H35" s="8">
        <v>0</v>
      </c>
      <c r="I35" s="8">
        <v>0</v>
      </c>
      <c r="J35" s="9">
        <v>841400</v>
      </c>
      <c r="K35" s="9"/>
      <c r="L35" s="9"/>
      <c r="M35" s="9"/>
      <c r="N35" s="12">
        <v>841400</v>
      </c>
      <c r="O35" s="9"/>
      <c r="P35" s="9"/>
      <c r="Q35" s="16">
        <v>841400</v>
      </c>
      <c r="R35" s="9"/>
      <c r="S35" s="9"/>
    </row>
    <row r="36" spans="1:19" ht="22.5">
      <c r="A36" s="13" t="s">
        <v>60</v>
      </c>
      <c r="B36" s="14" t="s">
        <v>61</v>
      </c>
      <c r="C36" s="14">
        <v>9375088</v>
      </c>
      <c r="D36" s="15" t="s">
        <v>46</v>
      </c>
      <c r="E36" s="7">
        <v>1.68</v>
      </c>
      <c r="F36" s="7" t="s">
        <v>22</v>
      </c>
      <c r="G36" s="8">
        <v>0</v>
      </c>
      <c r="H36" s="8">
        <v>1</v>
      </c>
      <c r="I36" s="8">
        <v>0</v>
      </c>
      <c r="J36" s="9">
        <v>258000</v>
      </c>
      <c r="K36" s="9"/>
      <c r="L36" s="9"/>
      <c r="M36" s="9"/>
      <c r="N36" s="12">
        <v>258000</v>
      </c>
      <c r="O36" s="9"/>
      <c r="P36" s="9"/>
      <c r="Q36" s="16">
        <v>258000</v>
      </c>
      <c r="R36" s="9"/>
      <c r="S36" s="9"/>
    </row>
    <row r="37" spans="1:19" ht="22.5">
      <c r="A37" s="13" t="s">
        <v>62</v>
      </c>
      <c r="B37" s="14" t="s">
        <v>63</v>
      </c>
      <c r="C37" s="14">
        <v>2597232</v>
      </c>
      <c r="D37" s="15" t="s">
        <v>46</v>
      </c>
      <c r="E37" s="7">
        <v>9.07</v>
      </c>
      <c r="F37" s="7" t="s">
        <v>22</v>
      </c>
      <c r="G37" s="8">
        <v>1</v>
      </c>
      <c r="H37" s="8">
        <v>1</v>
      </c>
      <c r="I37" s="8">
        <v>0</v>
      </c>
      <c r="J37" s="9">
        <v>2679000</v>
      </c>
      <c r="K37" s="9"/>
      <c r="L37" s="9"/>
      <c r="M37" s="9"/>
      <c r="N37" s="12">
        <v>2679000</v>
      </c>
      <c r="O37" s="9"/>
      <c r="P37" s="9"/>
      <c r="Q37" s="16">
        <v>2679000</v>
      </c>
      <c r="R37" s="9"/>
      <c r="S37" s="9"/>
    </row>
    <row r="38" spans="1:19" ht="22.5">
      <c r="A38" s="13" t="s">
        <v>62</v>
      </c>
      <c r="B38" s="14" t="s">
        <v>63</v>
      </c>
      <c r="C38" s="14">
        <v>6473963</v>
      </c>
      <c r="D38" s="15" t="s">
        <v>21</v>
      </c>
      <c r="E38" s="7">
        <v>21.55</v>
      </c>
      <c r="F38" s="7" t="s">
        <v>22</v>
      </c>
      <c r="G38" s="8">
        <v>1</v>
      </c>
      <c r="H38" s="8">
        <v>0</v>
      </c>
      <c r="I38" s="8">
        <v>0</v>
      </c>
      <c r="J38" s="9">
        <v>7680400</v>
      </c>
      <c r="K38" s="9">
        <v>347600</v>
      </c>
      <c r="L38" s="9"/>
      <c r="M38" s="9"/>
      <c r="N38" s="12">
        <v>8028000</v>
      </c>
      <c r="O38" s="9"/>
      <c r="P38" s="9"/>
      <c r="Q38" s="16">
        <v>8028000</v>
      </c>
      <c r="R38" s="9"/>
      <c r="S38" s="9"/>
    </row>
    <row r="39" spans="1:19" ht="22.5">
      <c r="A39" s="13" t="s">
        <v>62</v>
      </c>
      <c r="B39" s="14" t="s">
        <v>63</v>
      </c>
      <c r="C39" s="14">
        <v>7620360</v>
      </c>
      <c r="D39" s="15" t="s">
        <v>26</v>
      </c>
      <c r="E39" s="7">
        <v>2.37</v>
      </c>
      <c r="F39" s="7" t="s">
        <v>22</v>
      </c>
      <c r="G39" s="8">
        <v>0</v>
      </c>
      <c r="H39" s="8">
        <v>1</v>
      </c>
      <c r="I39" s="8">
        <v>0</v>
      </c>
      <c r="J39" s="9">
        <v>1031300</v>
      </c>
      <c r="K39" s="9"/>
      <c r="L39" s="9"/>
      <c r="M39" s="9"/>
      <c r="N39" s="12">
        <v>1031300</v>
      </c>
      <c r="O39" s="9"/>
      <c r="P39" s="9"/>
      <c r="Q39" s="16">
        <v>1031300</v>
      </c>
      <c r="R39" s="9"/>
      <c r="S39" s="9"/>
    </row>
    <row r="40" spans="1:19" ht="33.75">
      <c r="A40" s="13" t="s">
        <v>64</v>
      </c>
      <c r="B40" s="14" t="s">
        <v>65</v>
      </c>
      <c r="C40" s="14">
        <v>7285747</v>
      </c>
      <c r="D40" s="15" t="s">
        <v>46</v>
      </c>
      <c r="E40" s="7">
        <v>36.03</v>
      </c>
      <c r="F40" s="7" t="s">
        <v>22</v>
      </c>
      <c r="G40" s="8">
        <v>0</v>
      </c>
      <c r="H40" s="8">
        <v>1</v>
      </c>
      <c r="I40" s="8">
        <v>0</v>
      </c>
      <c r="J40" s="9">
        <v>15345800</v>
      </c>
      <c r="K40" s="9"/>
      <c r="L40" s="9"/>
      <c r="M40" s="9"/>
      <c r="N40" s="12">
        <v>15345800</v>
      </c>
      <c r="O40" s="9"/>
      <c r="P40" s="9"/>
      <c r="Q40" s="16">
        <v>15345800</v>
      </c>
      <c r="R40" s="9"/>
      <c r="S40" s="9"/>
    </row>
    <row r="41" spans="1:19" ht="22.5">
      <c r="A41" s="13" t="s">
        <v>66</v>
      </c>
      <c r="B41" s="14" t="s">
        <v>67</v>
      </c>
      <c r="C41" s="14">
        <v>1119109</v>
      </c>
      <c r="D41" s="15" t="s">
        <v>30</v>
      </c>
      <c r="E41" s="7" t="s">
        <v>22</v>
      </c>
      <c r="F41" s="7">
        <v>81</v>
      </c>
      <c r="G41" s="8">
        <v>0</v>
      </c>
      <c r="H41" s="8">
        <v>0</v>
      </c>
      <c r="I41" s="8">
        <v>1</v>
      </c>
      <c r="J41" s="9">
        <v>12790100</v>
      </c>
      <c r="K41" s="9"/>
      <c r="L41" s="9">
        <v>254500</v>
      </c>
      <c r="M41" s="9"/>
      <c r="N41" s="12">
        <v>13044600</v>
      </c>
      <c r="O41" s="9"/>
      <c r="P41" s="9"/>
      <c r="Q41" s="16">
        <v>13044600</v>
      </c>
      <c r="R41" s="9"/>
      <c r="S41" s="9"/>
    </row>
    <row r="42" spans="1:19" ht="22.5">
      <c r="A42" s="13" t="s">
        <v>66</v>
      </c>
      <c r="B42" s="14" t="s">
        <v>67</v>
      </c>
      <c r="C42" s="14">
        <v>6702399</v>
      </c>
      <c r="D42" s="15" t="s">
        <v>40</v>
      </c>
      <c r="E42" s="7" t="s">
        <v>22</v>
      </c>
      <c r="F42" s="7">
        <v>139</v>
      </c>
      <c r="G42" s="8">
        <v>0</v>
      </c>
      <c r="H42" s="8">
        <v>0</v>
      </c>
      <c r="I42" s="8">
        <v>1</v>
      </c>
      <c r="J42" s="9">
        <v>16129900</v>
      </c>
      <c r="K42" s="9"/>
      <c r="L42" s="9">
        <v>396000</v>
      </c>
      <c r="M42" s="9"/>
      <c r="N42" s="12">
        <v>16525900</v>
      </c>
      <c r="O42" s="9"/>
      <c r="P42" s="9"/>
      <c r="Q42" s="16">
        <v>16525900</v>
      </c>
      <c r="R42" s="9"/>
      <c r="S42" s="9"/>
    </row>
    <row r="43" spans="1:19" ht="22.5">
      <c r="A43" s="13" t="s">
        <v>68</v>
      </c>
      <c r="B43" s="14" t="s">
        <v>69</v>
      </c>
      <c r="C43" s="14">
        <v>2202989</v>
      </c>
      <c r="D43" s="15" t="s">
        <v>27</v>
      </c>
      <c r="E43" s="7" t="s">
        <v>22</v>
      </c>
      <c r="F43" s="7">
        <v>8</v>
      </c>
      <c r="G43" s="8">
        <v>0</v>
      </c>
      <c r="H43" s="8">
        <v>0</v>
      </c>
      <c r="I43" s="8">
        <v>1</v>
      </c>
      <c r="J43" s="9">
        <v>846600</v>
      </c>
      <c r="K43" s="9"/>
      <c r="L43" s="9">
        <v>28200</v>
      </c>
      <c r="M43" s="9"/>
      <c r="N43" s="12">
        <v>874800</v>
      </c>
      <c r="O43" s="9"/>
      <c r="P43" s="9"/>
      <c r="Q43" s="16">
        <v>874800</v>
      </c>
      <c r="R43" s="9"/>
      <c r="S43" s="9"/>
    </row>
    <row r="44" spans="1:19" ht="22.5">
      <c r="A44" s="13" t="s">
        <v>68</v>
      </c>
      <c r="B44" s="14" t="s">
        <v>69</v>
      </c>
      <c r="C44" s="14">
        <v>3879478</v>
      </c>
      <c r="D44" s="15" t="s">
        <v>30</v>
      </c>
      <c r="E44" s="7" t="s">
        <v>22</v>
      </c>
      <c r="F44" s="7">
        <v>66</v>
      </c>
      <c r="G44" s="8">
        <v>0</v>
      </c>
      <c r="H44" s="8">
        <v>0</v>
      </c>
      <c r="I44" s="8">
        <v>1</v>
      </c>
      <c r="J44" s="9">
        <v>11839600</v>
      </c>
      <c r="K44" s="9"/>
      <c r="L44" s="9">
        <v>198000</v>
      </c>
      <c r="M44" s="9"/>
      <c r="N44" s="12">
        <v>12037600</v>
      </c>
      <c r="O44" s="9"/>
      <c r="P44" s="9"/>
      <c r="Q44" s="16">
        <v>12037600</v>
      </c>
      <c r="R44" s="9"/>
      <c r="S44" s="9"/>
    </row>
    <row r="45" spans="1:19" ht="22.5">
      <c r="A45" s="13" t="s">
        <v>68</v>
      </c>
      <c r="B45" s="14" t="s">
        <v>69</v>
      </c>
      <c r="C45" s="14">
        <v>5529050</v>
      </c>
      <c r="D45" s="15" t="s">
        <v>40</v>
      </c>
      <c r="E45" s="7" t="s">
        <v>22</v>
      </c>
      <c r="F45" s="7">
        <v>108</v>
      </c>
      <c r="G45" s="8">
        <v>0</v>
      </c>
      <c r="H45" s="8">
        <v>0</v>
      </c>
      <c r="I45" s="8">
        <v>1</v>
      </c>
      <c r="J45" s="9">
        <v>10047000</v>
      </c>
      <c r="K45" s="9"/>
      <c r="L45" s="9">
        <v>311100</v>
      </c>
      <c r="M45" s="9"/>
      <c r="N45" s="12">
        <v>10358100</v>
      </c>
      <c r="O45" s="9"/>
      <c r="P45" s="9"/>
      <c r="Q45" s="16">
        <v>10358100</v>
      </c>
      <c r="R45" s="9"/>
      <c r="S45" s="9"/>
    </row>
    <row r="46" spans="1:19" ht="22.5">
      <c r="A46" s="13" t="s">
        <v>68</v>
      </c>
      <c r="B46" s="14" t="s">
        <v>69</v>
      </c>
      <c r="C46" s="14">
        <v>6442394</v>
      </c>
      <c r="D46" s="15" t="s">
        <v>37</v>
      </c>
      <c r="E46" s="7">
        <v>10.06</v>
      </c>
      <c r="F46" s="7" t="s">
        <v>22</v>
      </c>
      <c r="G46" s="8">
        <v>1</v>
      </c>
      <c r="H46" s="8">
        <v>0</v>
      </c>
      <c r="I46" s="8">
        <v>0</v>
      </c>
      <c r="J46" s="9">
        <v>3485400</v>
      </c>
      <c r="K46" s="9">
        <v>594800</v>
      </c>
      <c r="L46" s="9"/>
      <c r="M46" s="9"/>
      <c r="N46" s="12">
        <v>4080200</v>
      </c>
      <c r="O46" s="9"/>
      <c r="P46" s="9"/>
      <c r="Q46" s="16">
        <v>4080200</v>
      </c>
      <c r="R46" s="9"/>
      <c r="S46" s="9"/>
    </row>
    <row r="47" spans="1:19" ht="22.5">
      <c r="A47" s="13" t="s">
        <v>68</v>
      </c>
      <c r="B47" s="14" t="s">
        <v>69</v>
      </c>
      <c r="C47" s="14">
        <v>8194541</v>
      </c>
      <c r="D47" s="15" t="s">
        <v>40</v>
      </c>
      <c r="E47" s="7" t="s">
        <v>22</v>
      </c>
      <c r="F47" s="7">
        <v>58</v>
      </c>
      <c r="G47" s="8">
        <v>0</v>
      </c>
      <c r="H47" s="8">
        <v>0</v>
      </c>
      <c r="I47" s="8">
        <v>1</v>
      </c>
      <c r="J47" s="9">
        <v>8634300</v>
      </c>
      <c r="K47" s="9"/>
      <c r="L47" s="9"/>
      <c r="M47" s="9"/>
      <c r="N47" s="12">
        <v>8634300</v>
      </c>
      <c r="O47" s="9"/>
      <c r="P47" s="9"/>
      <c r="Q47" s="16">
        <v>8634300</v>
      </c>
      <c r="R47" s="9"/>
      <c r="S47" s="9"/>
    </row>
    <row r="48" spans="1:19">
      <c r="A48" s="13" t="s">
        <v>70</v>
      </c>
      <c r="B48" s="14" t="s">
        <v>71</v>
      </c>
      <c r="C48" s="14">
        <v>1487237</v>
      </c>
      <c r="D48" s="15" t="s">
        <v>25</v>
      </c>
      <c r="E48" s="7">
        <v>4</v>
      </c>
      <c r="F48" s="7" t="s">
        <v>22</v>
      </c>
      <c r="G48" s="8">
        <v>0</v>
      </c>
      <c r="H48" s="8">
        <v>1</v>
      </c>
      <c r="I48" s="8">
        <v>0</v>
      </c>
      <c r="J48" s="9">
        <v>2279300</v>
      </c>
      <c r="K48" s="9">
        <v>427300</v>
      </c>
      <c r="L48" s="9"/>
      <c r="M48" s="9"/>
      <c r="N48" s="12">
        <v>2706600</v>
      </c>
      <c r="O48" s="9"/>
      <c r="P48" s="9"/>
      <c r="Q48" s="16">
        <v>2706600</v>
      </c>
      <c r="R48" s="9"/>
      <c r="S48" s="9"/>
    </row>
    <row r="49" spans="1:19">
      <c r="A49" s="13" t="s">
        <v>70</v>
      </c>
      <c r="B49" s="14" t="s">
        <v>71</v>
      </c>
      <c r="C49" s="14">
        <v>3077249</v>
      </c>
      <c r="D49" s="15" t="s">
        <v>27</v>
      </c>
      <c r="E49" s="7">
        <v>0.5</v>
      </c>
      <c r="F49" s="7">
        <v>5</v>
      </c>
      <c r="G49" s="8">
        <v>1</v>
      </c>
      <c r="H49" s="8">
        <v>1</v>
      </c>
      <c r="I49" s="8">
        <v>1</v>
      </c>
      <c r="J49" s="9">
        <v>1181200</v>
      </c>
      <c r="K49" s="9"/>
      <c r="L49" s="9">
        <v>28200</v>
      </c>
      <c r="M49" s="9"/>
      <c r="N49" s="12">
        <v>1209400</v>
      </c>
      <c r="O49" s="9"/>
      <c r="P49" s="9"/>
      <c r="Q49" s="16">
        <v>1209400</v>
      </c>
      <c r="R49" s="9"/>
      <c r="S49" s="9"/>
    </row>
    <row r="50" spans="1:19">
      <c r="A50" s="13" t="s">
        <v>70</v>
      </c>
      <c r="B50" s="14" t="s">
        <v>71</v>
      </c>
      <c r="C50" s="14">
        <v>4320470</v>
      </c>
      <c r="D50" s="15" t="s">
        <v>21</v>
      </c>
      <c r="E50" s="7">
        <v>1.75</v>
      </c>
      <c r="F50" s="7" t="s">
        <v>22</v>
      </c>
      <c r="G50" s="8">
        <v>1</v>
      </c>
      <c r="H50" s="8">
        <v>0</v>
      </c>
      <c r="I50" s="8">
        <v>0</v>
      </c>
      <c r="J50" s="9">
        <v>956200</v>
      </c>
      <c r="K50" s="9"/>
      <c r="L50" s="9"/>
      <c r="M50" s="9"/>
      <c r="N50" s="12">
        <v>956200</v>
      </c>
      <c r="O50" s="9"/>
      <c r="P50" s="9"/>
      <c r="Q50" s="16">
        <v>956200</v>
      </c>
      <c r="R50" s="9"/>
      <c r="S50" s="9"/>
    </row>
    <row r="51" spans="1:19" ht="22.5">
      <c r="A51" s="13" t="s">
        <v>70</v>
      </c>
      <c r="B51" s="14" t="s">
        <v>71</v>
      </c>
      <c r="C51" s="14">
        <v>4979612</v>
      </c>
      <c r="D51" s="15" t="s">
        <v>26</v>
      </c>
      <c r="E51" s="7">
        <v>0.73</v>
      </c>
      <c r="F51" s="7" t="s">
        <v>22</v>
      </c>
      <c r="G51" s="8">
        <v>0</v>
      </c>
      <c r="H51" s="8">
        <v>1</v>
      </c>
      <c r="I51" s="8">
        <v>0</v>
      </c>
      <c r="J51" s="9">
        <v>384300</v>
      </c>
      <c r="K51" s="9"/>
      <c r="L51" s="9"/>
      <c r="M51" s="9"/>
      <c r="N51" s="12">
        <v>384300</v>
      </c>
      <c r="O51" s="9"/>
      <c r="P51" s="9"/>
      <c r="Q51" s="16">
        <v>384300</v>
      </c>
      <c r="R51" s="9"/>
      <c r="S51" s="9"/>
    </row>
    <row r="52" spans="1:19">
      <c r="A52" s="13" t="s">
        <v>70</v>
      </c>
      <c r="B52" s="14" t="s">
        <v>71</v>
      </c>
      <c r="C52" s="14">
        <v>6408512</v>
      </c>
      <c r="D52" s="15" t="s">
        <v>49</v>
      </c>
      <c r="E52" s="7" t="s">
        <v>22</v>
      </c>
      <c r="F52" s="7">
        <v>14</v>
      </c>
      <c r="G52" s="8">
        <v>0</v>
      </c>
      <c r="H52" s="8">
        <v>0</v>
      </c>
      <c r="I52" s="8">
        <v>1</v>
      </c>
      <c r="J52" s="9">
        <v>3616800</v>
      </c>
      <c r="K52" s="9"/>
      <c r="L52" s="9"/>
      <c r="M52" s="9"/>
      <c r="N52" s="12">
        <v>3616800</v>
      </c>
      <c r="O52" s="9"/>
      <c r="P52" s="9"/>
      <c r="Q52" s="16">
        <v>3616800</v>
      </c>
      <c r="R52" s="9"/>
      <c r="S52" s="9"/>
    </row>
    <row r="53" spans="1:19">
      <c r="A53" s="13" t="s">
        <v>70</v>
      </c>
      <c r="B53" s="14" t="s">
        <v>71</v>
      </c>
      <c r="C53" s="14">
        <v>7317338</v>
      </c>
      <c r="D53" s="15" t="s">
        <v>46</v>
      </c>
      <c r="E53" s="7">
        <v>0.78</v>
      </c>
      <c r="F53" s="7" t="s">
        <v>22</v>
      </c>
      <c r="G53" s="8">
        <v>1</v>
      </c>
      <c r="H53" s="8">
        <v>1</v>
      </c>
      <c r="I53" s="8">
        <v>0</v>
      </c>
      <c r="J53" s="9">
        <v>340200</v>
      </c>
      <c r="K53" s="9"/>
      <c r="L53" s="9"/>
      <c r="M53" s="9"/>
      <c r="N53" s="12">
        <v>340200</v>
      </c>
      <c r="O53" s="9"/>
      <c r="P53" s="9"/>
      <c r="Q53" s="16">
        <v>340200</v>
      </c>
      <c r="R53" s="9"/>
      <c r="S53" s="9"/>
    </row>
    <row r="54" spans="1:19">
      <c r="A54" s="13" t="s">
        <v>70</v>
      </c>
      <c r="B54" s="14" t="s">
        <v>71</v>
      </c>
      <c r="C54" s="14">
        <v>7431669</v>
      </c>
      <c r="D54" s="15" t="s">
        <v>37</v>
      </c>
      <c r="E54" s="7">
        <v>1.35</v>
      </c>
      <c r="F54" s="7" t="s">
        <v>22</v>
      </c>
      <c r="G54" s="8">
        <v>1</v>
      </c>
      <c r="H54" s="8">
        <v>0</v>
      </c>
      <c r="I54" s="8">
        <v>0</v>
      </c>
      <c r="J54" s="9">
        <v>742600</v>
      </c>
      <c r="K54" s="9"/>
      <c r="L54" s="9"/>
      <c r="M54" s="9"/>
      <c r="N54" s="12">
        <v>742600</v>
      </c>
      <c r="O54" s="9"/>
      <c r="P54" s="9"/>
      <c r="Q54" s="16">
        <v>742600</v>
      </c>
      <c r="R54" s="9"/>
      <c r="S54" s="9"/>
    </row>
    <row r="55" spans="1:19">
      <c r="A55" s="13" t="s">
        <v>70</v>
      </c>
      <c r="B55" s="14" t="s">
        <v>71</v>
      </c>
      <c r="C55" s="14">
        <v>7432617</v>
      </c>
      <c r="D55" s="15" t="s">
        <v>50</v>
      </c>
      <c r="E55" s="7" t="s">
        <v>22</v>
      </c>
      <c r="F55" s="7">
        <v>26</v>
      </c>
      <c r="G55" s="8">
        <v>0</v>
      </c>
      <c r="H55" s="8">
        <v>0</v>
      </c>
      <c r="I55" s="8">
        <v>1</v>
      </c>
      <c r="J55" s="9">
        <v>6737500</v>
      </c>
      <c r="K55" s="9">
        <v>259100</v>
      </c>
      <c r="L55" s="9"/>
      <c r="M55" s="9"/>
      <c r="N55" s="12">
        <v>6996600</v>
      </c>
      <c r="O55" s="9"/>
      <c r="P55" s="9"/>
      <c r="Q55" s="16">
        <v>6996600</v>
      </c>
      <c r="R55" s="9"/>
      <c r="S55" s="9"/>
    </row>
    <row r="56" spans="1:19" ht="22.5">
      <c r="A56" s="13" t="s">
        <v>72</v>
      </c>
      <c r="B56" s="14" t="s">
        <v>73</v>
      </c>
      <c r="C56" s="14">
        <v>1168888</v>
      </c>
      <c r="D56" s="15" t="s">
        <v>45</v>
      </c>
      <c r="E56" s="7">
        <v>2</v>
      </c>
      <c r="F56" s="7" t="s">
        <v>22</v>
      </c>
      <c r="G56" s="8">
        <v>0</v>
      </c>
      <c r="H56" s="8">
        <v>1</v>
      </c>
      <c r="I56" s="8">
        <v>0</v>
      </c>
      <c r="J56" s="9">
        <v>949900</v>
      </c>
      <c r="K56" s="9"/>
      <c r="L56" s="9"/>
      <c r="M56" s="9"/>
      <c r="N56" s="12">
        <v>949900</v>
      </c>
      <c r="O56" s="9"/>
      <c r="P56" s="9"/>
      <c r="Q56" s="16">
        <v>949900</v>
      </c>
      <c r="R56" s="9"/>
      <c r="S56" s="9"/>
    </row>
    <row r="57" spans="1:19" ht="22.5">
      <c r="A57" s="13" t="s">
        <v>72</v>
      </c>
      <c r="B57" s="14" t="s">
        <v>73</v>
      </c>
      <c r="C57" s="14">
        <v>2843894</v>
      </c>
      <c r="D57" s="15" t="s">
        <v>74</v>
      </c>
      <c r="E57" s="7">
        <v>2</v>
      </c>
      <c r="F57" s="7" t="s">
        <v>22</v>
      </c>
      <c r="G57" s="8">
        <v>0</v>
      </c>
      <c r="H57" s="8">
        <v>1</v>
      </c>
      <c r="I57" s="8">
        <v>0</v>
      </c>
      <c r="J57" s="9">
        <v>915200</v>
      </c>
      <c r="K57" s="9"/>
      <c r="L57" s="9"/>
      <c r="M57" s="9"/>
      <c r="N57" s="12">
        <v>915200</v>
      </c>
      <c r="O57" s="9"/>
      <c r="P57" s="9"/>
      <c r="Q57" s="16">
        <v>915200</v>
      </c>
      <c r="R57" s="9"/>
      <c r="S57" s="9"/>
    </row>
    <row r="58" spans="1:19" ht="22.5">
      <c r="A58" s="13" t="s">
        <v>72</v>
      </c>
      <c r="B58" s="14" t="s">
        <v>73</v>
      </c>
      <c r="C58" s="14">
        <v>3554399</v>
      </c>
      <c r="D58" s="15" t="s">
        <v>37</v>
      </c>
      <c r="E58" s="7">
        <v>34.5</v>
      </c>
      <c r="F58" s="7" t="s">
        <v>22</v>
      </c>
      <c r="G58" s="8">
        <v>1</v>
      </c>
      <c r="H58" s="8">
        <v>1</v>
      </c>
      <c r="I58" s="8">
        <v>0</v>
      </c>
      <c r="J58" s="9">
        <v>13415900</v>
      </c>
      <c r="K58" s="9"/>
      <c r="L58" s="9"/>
      <c r="M58" s="9"/>
      <c r="N58" s="12">
        <v>13415900</v>
      </c>
      <c r="O58" s="9"/>
      <c r="P58" s="9"/>
      <c r="Q58" s="16">
        <v>13415900</v>
      </c>
      <c r="R58" s="9"/>
      <c r="S58" s="9"/>
    </row>
    <row r="59" spans="1:19" ht="22.5">
      <c r="A59" s="13" t="s">
        <v>72</v>
      </c>
      <c r="B59" s="14" t="s">
        <v>73</v>
      </c>
      <c r="C59" s="14">
        <v>6522207</v>
      </c>
      <c r="D59" s="15" t="s">
        <v>40</v>
      </c>
      <c r="E59" s="7" t="s">
        <v>22</v>
      </c>
      <c r="F59" s="7">
        <v>58</v>
      </c>
      <c r="G59" s="8">
        <v>0</v>
      </c>
      <c r="H59" s="8">
        <v>0</v>
      </c>
      <c r="I59" s="8">
        <v>1</v>
      </c>
      <c r="J59" s="9">
        <v>8991900</v>
      </c>
      <c r="K59" s="9"/>
      <c r="L59" s="9">
        <v>169700</v>
      </c>
      <c r="M59" s="9"/>
      <c r="N59" s="12">
        <v>9161600</v>
      </c>
      <c r="O59" s="9"/>
      <c r="P59" s="9"/>
      <c r="Q59" s="16">
        <v>9161600</v>
      </c>
      <c r="R59" s="9"/>
      <c r="S59" s="9"/>
    </row>
    <row r="60" spans="1:19" ht="22.5">
      <c r="A60" s="13" t="s">
        <v>72</v>
      </c>
      <c r="B60" s="14" t="s">
        <v>73</v>
      </c>
      <c r="C60" s="14">
        <v>7598122</v>
      </c>
      <c r="D60" s="15" t="s">
        <v>46</v>
      </c>
      <c r="E60" s="7">
        <v>2</v>
      </c>
      <c r="F60" s="7" t="s">
        <v>22</v>
      </c>
      <c r="G60" s="8">
        <v>1</v>
      </c>
      <c r="H60" s="8">
        <v>1</v>
      </c>
      <c r="I60" s="8">
        <v>0</v>
      </c>
      <c r="J60" s="9">
        <v>606200</v>
      </c>
      <c r="K60" s="9"/>
      <c r="L60" s="9"/>
      <c r="M60" s="9"/>
      <c r="N60" s="12">
        <v>606200</v>
      </c>
      <c r="O60" s="9"/>
      <c r="P60" s="9"/>
      <c r="Q60" s="16">
        <v>606200</v>
      </c>
      <c r="R60" s="9"/>
      <c r="S60" s="9"/>
    </row>
    <row r="61" spans="1:19" ht="22.5">
      <c r="A61" s="13" t="s">
        <v>75</v>
      </c>
      <c r="B61" s="14" t="s">
        <v>76</v>
      </c>
      <c r="C61" s="14">
        <v>2998125</v>
      </c>
      <c r="D61" s="15" t="s">
        <v>21</v>
      </c>
      <c r="E61" s="7">
        <v>14.5</v>
      </c>
      <c r="F61" s="7" t="s">
        <v>22</v>
      </c>
      <c r="G61" s="8">
        <v>1</v>
      </c>
      <c r="H61" s="8">
        <v>0</v>
      </c>
      <c r="I61" s="8">
        <v>0</v>
      </c>
      <c r="J61" s="9">
        <v>7089900</v>
      </c>
      <c r="K61" s="9"/>
      <c r="L61" s="9"/>
      <c r="M61" s="9"/>
      <c r="N61" s="12">
        <v>7089900</v>
      </c>
      <c r="O61" s="9"/>
      <c r="P61" s="9"/>
      <c r="Q61" s="16">
        <v>7089900</v>
      </c>
      <c r="R61" s="9"/>
      <c r="S61" s="9"/>
    </row>
    <row r="62" spans="1:19" ht="22.5">
      <c r="A62" s="13" t="s">
        <v>75</v>
      </c>
      <c r="B62" s="14" t="s">
        <v>76</v>
      </c>
      <c r="C62" s="14">
        <v>6255644</v>
      </c>
      <c r="D62" s="15" t="s">
        <v>37</v>
      </c>
      <c r="E62" s="7">
        <v>69.430000000000007</v>
      </c>
      <c r="F62" s="7" t="s">
        <v>22</v>
      </c>
      <c r="G62" s="8">
        <v>1</v>
      </c>
      <c r="H62" s="8">
        <v>1</v>
      </c>
      <c r="I62" s="8">
        <v>0</v>
      </c>
      <c r="J62" s="9">
        <v>27447300</v>
      </c>
      <c r="K62" s="9">
        <v>1317200</v>
      </c>
      <c r="L62" s="9"/>
      <c r="M62" s="9"/>
      <c r="N62" s="12">
        <v>28764500</v>
      </c>
      <c r="O62" s="9"/>
      <c r="P62" s="9"/>
      <c r="Q62" s="16">
        <v>28764500</v>
      </c>
      <c r="R62" s="9"/>
      <c r="S62" s="9"/>
    </row>
    <row r="63" spans="1:19" ht="22.5">
      <c r="A63" s="13" t="s">
        <v>75</v>
      </c>
      <c r="B63" s="14" t="s">
        <v>76</v>
      </c>
      <c r="C63" s="14">
        <v>7549142</v>
      </c>
      <c r="D63" s="15" t="s">
        <v>27</v>
      </c>
      <c r="E63" s="7">
        <v>4</v>
      </c>
      <c r="F63" s="7">
        <v>8</v>
      </c>
      <c r="G63" s="8">
        <v>1</v>
      </c>
      <c r="H63" s="8">
        <v>0</v>
      </c>
      <c r="I63" s="8">
        <v>1</v>
      </c>
      <c r="J63" s="9">
        <v>3718100</v>
      </c>
      <c r="K63" s="9"/>
      <c r="L63" s="9"/>
      <c r="M63" s="9"/>
      <c r="N63" s="12">
        <v>3718100</v>
      </c>
      <c r="O63" s="9"/>
      <c r="P63" s="9"/>
      <c r="Q63" s="16">
        <v>3718100</v>
      </c>
      <c r="R63" s="9"/>
      <c r="S63" s="9"/>
    </row>
    <row r="64" spans="1:19" ht="22.5">
      <c r="A64" s="13" t="s">
        <v>75</v>
      </c>
      <c r="B64" s="14" t="s">
        <v>76</v>
      </c>
      <c r="C64" s="14">
        <v>8449274</v>
      </c>
      <c r="D64" s="15" t="s">
        <v>25</v>
      </c>
      <c r="E64" s="7">
        <v>11.9</v>
      </c>
      <c r="F64" s="7" t="s">
        <v>22</v>
      </c>
      <c r="G64" s="8">
        <v>0</v>
      </c>
      <c r="H64" s="8">
        <v>1</v>
      </c>
      <c r="I64" s="8">
        <v>0</v>
      </c>
      <c r="J64" s="9">
        <v>5955600</v>
      </c>
      <c r="K64" s="9"/>
      <c r="L64" s="9"/>
      <c r="M64" s="9"/>
      <c r="N64" s="12">
        <v>5955600</v>
      </c>
      <c r="O64" s="9"/>
      <c r="P64" s="9"/>
      <c r="Q64" s="16">
        <v>5955600</v>
      </c>
      <c r="R64" s="9"/>
      <c r="S64" s="9"/>
    </row>
    <row r="65" spans="1:19">
      <c r="A65" s="13" t="s">
        <v>77</v>
      </c>
      <c r="B65" s="14" t="s">
        <v>78</v>
      </c>
      <c r="C65" s="14">
        <v>4798443</v>
      </c>
      <c r="D65" s="15" t="s">
        <v>27</v>
      </c>
      <c r="E65" s="7" t="s">
        <v>22</v>
      </c>
      <c r="F65" s="7">
        <v>5</v>
      </c>
      <c r="G65" s="8">
        <v>0</v>
      </c>
      <c r="H65" s="8">
        <v>0</v>
      </c>
      <c r="I65" s="8">
        <v>1</v>
      </c>
      <c r="J65" s="9">
        <v>1203100</v>
      </c>
      <c r="K65" s="9"/>
      <c r="L65" s="9"/>
      <c r="M65" s="9"/>
      <c r="N65" s="12">
        <v>1203100</v>
      </c>
      <c r="O65" s="9"/>
      <c r="P65" s="9"/>
      <c r="Q65" s="16">
        <v>1203100</v>
      </c>
      <c r="R65" s="9"/>
      <c r="S65" s="9"/>
    </row>
    <row r="66" spans="1:19">
      <c r="A66" s="13" t="s">
        <v>77</v>
      </c>
      <c r="B66" s="14" t="s">
        <v>78</v>
      </c>
      <c r="C66" s="14">
        <v>6917618</v>
      </c>
      <c r="D66" s="15" t="s">
        <v>79</v>
      </c>
      <c r="E66" s="7">
        <v>1.41</v>
      </c>
      <c r="F66" s="7" t="s">
        <v>22</v>
      </c>
      <c r="G66" s="8">
        <v>0</v>
      </c>
      <c r="H66" s="8">
        <v>1</v>
      </c>
      <c r="I66" s="8">
        <v>0</v>
      </c>
      <c r="J66" s="9">
        <v>1053100</v>
      </c>
      <c r="K66" s="9"/>
      <c r="L66" s="9"/>
      <c r="M66" s="9"/>
      <c r="N66" s="12">
        <v>1053100</v>
      </c>
      <c r="O66" s="9"/>
      <c r="P66" s="9"/>
      <c r="Q66" s="16">
        <v>1053100</v>
      </c>
      <c r="R66" s="9"/>
      <c r="S66" s="9"/>
    </row>
    <row r="67" spans="1:19">
      <c r="A67" s="13" t="s">
        <v>77</v>
      </c>
      <c r="B67" s="14" t="s">
        <v>78</v>
      </c>
      <c r="C67" s="14">
        <v>8769151</v>
      </c>
      <c r="D67" s="15" t="s">
        <v>46</v>
      </c>
      <c r="E67" s="7">
        <v>0.79</v>
      </c>
      <c r="F67" s="7" t="s">
        <v>22</v>
      </c>
      <c r="G67" s="8">
        <v>1</v>
      </c>
      <c r="H67" s="8">
        <v>1</v>
      </c>
      <c r="I67" s="8">
        <v>0</v>
      </c>
      <c r="J67" s="9">
        <v>165900</v>
      </c>
      <c r="K67" s="9"/>
      <c r="L67" s="9"/>
      <c r="M67" s="9"/>
      <c r="N67" s="12">
        <v>165900</v>
      </c>
      <c r="O67" s="9"/>
      <c r="P67" s="9"/>
      <c r="Q67" s="16">
        <v>165900</v>
      </c>
      <c r="R67" s="9"/>
      <c r="S67" s="9"/>
    </row>
    <row r="68" spans="1:19">
      <c r="A68" s="13" t="s">
        <v>77</v>
      </c>
      <c r="B68" s="14" t="s">
        <v>78</v>
      </c>
      <c r="C68" s="14">
        <v>9445352</v>
      </c>
      <c r="D68" s="15" t="s">
        <v>80</v>
      </c>
      <c r="E68" s="7" t="s">
        <v>22</v>
      </c>
      <c r="F68" s="7">
        <v>9</v>
      </c>
      <c r="G68" s="8">
        <v>0</v>
      </c>
      <c r="H68" s="8">
        <v>0</v>
      </c>
      <c r="I68" s="8">
        <v>1</v>
      </c>
      <c r="J68" s="9">
        <v>2275000</v>
      </c>
      <c r="K68" s="9"/>
      <c r="L68" s="9"/>
      <c r="M68" s="9"/>
      <c r="N68" s="12">
        <v>2275000</v>
      </c>
      <c r="O68" s="9"/>
      <c r="P68" s="9"/>
      <c r="Q68" s="16">
        <v>2275000</v>
      </c>
      <c r="R68" s="9"/>
      <c r="S68" s="9"/>
    </row>
    <row r="69" spans="1:19" ht="22.5">
      <c r="A69" s="13" t="s">
        <v>81</v>
      </c>
      <c r="B69" s="14" t="s">
        <v>82</v>
      </c>
      <c r="C69" s="14">
        <v>2838414</v>
      </c>
      <c r="D69" s="15" t="s">
        <v>83</v>
      </c>
      <c r="E69" s="7">
        <v>2.15</v>
      </c>
      <c r="F69" s="7" t="s">
        <v>22</v>
      </c>
      <c r="G69" s="8">
        <v>1</v>
      </c>
      <c r="H69" s="8">
        <v>0</v>
      </c>
      <c r="I69" s="8">
        <v>0</v>
      </c>
      <c r="J69" s="9">
        <v>1087200</v>
      </c>
      <c r="K69" s="9"/>
      <c r="L69" s="9"/>
      <c r="M69" s="9"/>
      <c r="N69" s="12">
        <v>1087200</v>
      </c>
      <c r="O69" s="9"/>
      <c r="P69" s="9"/>
      <c r="Q69" s="16">
        <v>1087200</v>
      </c>
      <c r="R69" s="9"/>
      <c r="S69" s="9"/>
    </row>
    <row r="70" spans="1:19" ht="22.5">
      <c r="A70" s="13" t="s">
        <v>84</v>
      </c>
      <c r="B70" s="14" t="s">
        <v>85</v>
      </c>
      <c r="C70" s="14">
        <v>1111514</v>
      </c>
      <c r="D70" s="15" t="s">
        <v>49</v>
      </c>
      <c r="E70" s="7" t="s">
        <v>22</v>
      </c>
      <c r="F70" s="7">
        <v>6</v>
      </c>
      <c r="G70" s="8">
        <v>0</v>
      </c>
      <c r="H70" s="8">
        <v>0</v>
      </c>
      <c r="I70" s="8">
        <v>1</v>
      </c>
      <c r="J70" s="9">
        <v>1542200</v>
      </c>
      <c r="K70" s="9"/>
      <c r="L70" s="9"/>
      <c r="M70" s="9"/>
      <c r="N70" s="12">
        <v>1542200</v>
      </c>
      <c r="O70" s="9"/>
      <c r="P70" s="9"/>
      <c r="Q70" s="16">
        <v>1542200</v>
      </c>
      <c r="R70" s="9"/>
      <c r="S70" s="9"/>
    </row>
    <row r="71" spans="1:19" ht="22.5">
      <c r="A71" s="13" t="s">
        <v>84</v>
      </c>
      <c r="B71" s="14" t="s">
        <v>85</v>
      </c>
      <c r="C71" s="14">
        <v>1254505</v>
      </c>
      <c r="D71" s="15" t="s">
        <v>25</v>
      </c>
      <c r="E71" s="7">
        <v>17.57</v>
      </c>
      <c r="F71" s="7" t="s">
        <v>22</v>
      </c>
      <c r="G71" s="8">
        <v>0</v>
      </c>
      <c r="H71" s="8">
        <v>1</v>
      </c>
      <c r="I71" s="8">
        <v>0</v>
      </c>
      <c r="J71" s="9">
        <v>9714600</v>
      </c>
      <c r="K71" s="9"/>
      <c r="L71" s="9"/>
      <c r="M71" s="9"/>
      <c r="N71" s="12">
        <v>9714600</v>
      </c>
      <c r="O71" s="9"/>
      <c r="P71" s="9"/>
      <c r="Q71" s="16">
        <v>9714600</v>
      </c>
      <c r="R71" s="9"/>
      <c r="S71" s="9"/>
    </row>
    <row r="72" spans="1:19" ht="22.5">
      <c r="A72" s="13" t="s">
        <v>84</v>
      </c>
      <c r="B72" s="14" t="s">
        <v>85</v>
      </c>
      <c r="C72" s="14">
        <v>2889779</v>
      </c>
      <c r="D72" s="15" t="s">
        <v>27</v>
      </c>
      <c r="E72" s="7" t="s">
        <v>22</v>
      </c>
      <c r="F72" s="7">
        <v>5</v>
      </c>
      <c r="G72" s="8">
        <v>0</v>
      </c>
      <c r="H72" s="8">
        <v>0</v>
      </c>
      <c r="I72" s="8">
        <v>1</v>
      </c>
      <c r="J72" s="9">
        <v>907300</v>
      </c>
      <c r="K72" s="9"/>
      <c r="L72" s="9"/>
      <c r="M72" s="9"/>
      <c r="N72" s="12">
        <v>907300</v>
      </c>
      <c r="O72" s="9"/>
      <c r="P72" s="9"/>
      <c r="Q72" s="16">
        <v>907300</v>
      </c>
      <c r="R72" s="9"/>
      <c r="S72" s="9"/>
    </row>
    <row r="73" spans="1:19" ht="22.5">
      <c r="A73" s="13" t="s">
        <v>84</v>
      </c>
      <c r="B73" s="14" t="s">
        <v>85</v>
      </c>
      <c r="C73" s="14">
        <v>4566456</v>
      </c>
      <c r="D73" s="15" t="s">
        <v>80</v>
      </c>
      <c r="E73" s="7" t="s">
        <v>22</v>
      </c>
      <c r="F73" s="7">
        <v>19</v>
      </c>
      <c r="G73" s="8">
        <v>0</v>
      </c>
      <c r="H73" s="8">
        <v>0</v>
      </c>
      <c r="I73" s="8">
        <v>1</v>
      </c>
      <c r="J73" s="9">
        <v>4836800</v>
      </c>
      <c r="K73" s="9"/>
      <c r="L73" s="9"/>
      <c r="M73" s="9"/>
      <c r="N73" s="12">
        <v>4836800</v>
      </c>
      <c r="O73" s="9"/>
      <c r="P73" s="9"/>
      <c r="Q73" s="16">
        <v>4836800</v>
      </c>
      <c r="R73" s="9"/>
      <c r="S73" s="9"/>
    </row>
    <row r="74" spans="1:19" ht="22.5">
      <c r="A74" s="13" t="s">
        <v>84</v>
      </c>
      <c r="B74" s="14" t="s">
        <v>85</v>
      </c>
      <c r="C74" s="14">
        <v>6384690</v>
      </c>
      <c r="D74" s="15" t="s">
        <v>50</v>
      </c>
      <c r="E74" s="7" t="s">
        <v>22</v>
      </c>
      <c r="F74" s="7">
        <v>26</v>
      </c>
      <c r="G74" s="8">
        <v>0</v>
      </c>
      <c r="H74" s="8">
        <v>0</v>
      </c>
      <c r="I74" s="8">
        <v>1</v>
      </c>
      <c r="J74" s="9">
        <v>5650000</v>
      </c>
      <c r="K74" s="9"/>
      <c r="L74" s="9"/>
      <c r="M74" s="9"/>
      <c r="N74" s="12">
        <v>5650000</v>
      </c>
      <c r="O74" s="9"/>
      <c r="P74" s="9"/>
      <c r="Q74" s="16">
        <v>5650000</v>
      </c>
      <c r="R74" s="9"/>
      <c r="S74" s="9"/>
    </row>
    <row r="75" spans="1:19">
      <c r="A75" s="13" t="s">
        <v>86</v>
      </c>
      <c r="B75" s="14" t="s">
        <v>87</v>
      </c>
      <c r="C75" s="14">
        <v>1726145</v>
      </c>
      <c r="D75" s="15" t="s">
        <v>46</v>
      </c>
      <c r="E75" s="7">
        <v>4.82</v>
      </c>
      <c r="F75" s="7" t="s">
        <v>22</v>
      </c>
      <c r="G75" s="8">
        <v>1</v>
      </c>
      <c r="H75" s="8">
        <v>1</v>
      </c>
      <c r="I75" s="8">
        <v>0</v>
      </c>
      <c r="J75" s="9">
        <v>729100</v>
      </c>
      <c r="K75" s="9"/>
      <c r="L75" s="9"/>
      <c r="M75" s="9"/>
      <c r="N75" s="12">
        <v>729100</v>
      </c>
      <c r="O75" s="9"/>
      <c r="P75" s="9"/>
      <c r="Q75" s="16">
        <v>729100</v>
      </c>
      <c r="R75" s="9"/>
      <c r="S75" s="9"/>
    </row>
    <row r="76" spans="1:19">
      <c r="A76" s="13" t="s">
        <v>86</v>
      </c>
      <c r="B76" s="14" t="s">
        <v>87</v>
      </c>
      <c r="C76" s="14">
        <v>7242355</v>
      </c>
      <c r="D76" s="15" t="s">
        <v>79</v>
      </c>
      <c r="E76" s="7">
        <v>3.75</v>
      </c>
      <c r="F76" s="7" t="s">
        <v>22</v>
      </c>
      <c r="G76" s="8">
        <v>1</v>
      </c>
      <c r="H76" s="8">
        <v>1</v>
      </c>
      <c r="I76" s="8">
        <v>0</v>
      </c>
      <c r="J76" s="9">
        <v>2312600</v>
      </c>
      <c r="K76" s="9"/>
      <c r="L76" s="9"/>
      <c r="M76" s="9"/>
      <c r="N76" s="12">
        <v>2312600</v>
      </c>
      <c r="O76" s="9"/>
      <c r="P76" s="9"/>
      <c r="Q76" s="16">
        <v>2312600</v>
      </c>
      <c r="R76" s="9"/>
      <c r="S76" s="9"/>
    </row>
    <row r="77" spans="1:19">
      <c r="A77" s="13" t="s">
        <v>86</v>
      </c>
      <c r="B77" s="14" t="s">
        <v>87</v>
      </c>
      <c r="C77" s="14">
        <v>7718168</v>
      </c>
      <c r="D77" s="15" t="s">
        <v>46</v>
      </c>
      <c r="E77" s="7">
        <v>3.25</v>
      </c>
      <c r="F77" s="7" t="s">
        <v>22</v>
      </c>
      <c r="G77" s="8">
        <v>1</v>
      </c>
      <c r="H77" s="8">
        <v>0</v>
      </c>
      <c r="I77" s="8">
        <v>0</v>
      </c>
      <c r="J77" s="9">
        <v>182100</v>
      </c>
      <c r="K77" s="9"/>
      <c r="L77" s="9"/>
      <c r="M77" s="9"/>
      <c r="N77" s="12">
        <v>182100</v>
      </c>
      <c r="O77" s="9"/>
      <c r="P77" s="9"/>
      <c r="Q77" s="16">
        <v>182100</v>
      </c>
      <c r="R77" s="9"/>
      <c r="S77" s="9"/>
    </row>
    <row r="78" spans="1:19">
      <c r="A78" s="13" t="s">
        <v>88</v>
      </c>
      <c r="B78" s="14" t="s">
        <v>89</v>
      </c>
      <c r="C78" s="14">
        <v>5350852</v>
      </c>
      <c r="D78" s="15" t="s">
        <v>25</v>
      </c>
      <c r="E78" s="7">
        <v>4</v>
      </c>
      <c r="F78" s="7" t="s">
        <v>22</v>
      </c>
      <c r="G78" s="8">
        <v>0</v>
      </c>
      <c r="H78" s="8">
        <v>1</v>
      </c>
      <c r="I78" s="8">
        <v>0</v>
      </c>
      <c r="J78" s="9">
        <v>2346500</v>
      </c>
      <c r="K78" s="9"/>
      <c r="L78" s="9"/>
      <c r="M78" s="9"/>
      <c r="N78" s="12">
        <v>2346500</v>
      </c>
      <c r="O78" s="9"/>
      <c r="P78" s="9"/>
      <c r="Q78" s="16">
        <v>2346500</v>
      </c>
      <c r="R78" s="9"/>
      <c r="S78" s="9"/>
    </row>
    <row r="79" spans="1:19">
      <c r="A79" s="13" t="s">
        <v>88</v>
      </c>
      <c r="B79" s="14" t="s">
        <v>89</v>
      </c>
      <c r="C79" s="14">
        <v>7829833</v>
      </c>
      <c r="D79" s="15" t="s">
        <v>27</v>
      </c>
      <c r="E79" s="7" t="s">
        <v>22</v>
      </c>
      <c r="F79" s="7">
        <v>12</v>
      </c>
      <c r="G79" s="8">
        <v>0</v>
      </c>
      <c r="H79" s="8">
        <v>0</v>
      </c>
      <c r="I79" s="8">
        <v>1</v>
      </c>
      <c r="J79" s="9">
        <v>1270000</v>
      </c>
      <c r="K79" s="9"/>
      <c r="L79" s="9">
        <v>56500</v>
      </c>
      <c r="M79" s="9"/>
      <c r="N79" s="12">
        <v>1326500</v>
      </c>
      <c r="O79" s="9"/>
      <c r="P79" s="9"/>
      <c r="Q79" s="16">
        <v>1326500</v>
      </c>
      <c r="R79" s="9"/>
      <c r="S79" s="9"/>
    </row>
    <row r="80" spans="1:19">
      <c r="A80" s="13" t="s">
        <v>90</v>
      </c>
      <c r="B80" s="14" t="s">
        <v>91</v>
      </c>
      <c r="C80" s="14">
        <v>7194832</v>
      </c>
      <c r="D80" s="15" t="s">
        <v>30</v>
      </c>
      <c r="E80" s="7" t="s">
        <v>22</v>
      </c>
      <c r="F80" s="7">
        <v>51</v>
      </c>
      <c r="G80" s="8">
        <v>0</v>
      </c>
      <c r="H80" s="8">
        <v>0</v>
      </c>
      <c r="I80" s="8">
        <v>1</v>
      </c>
      <c r="J80" s="9">
        <v>7825400</v>
      </c>
      <c r="K80" s="9"/>
      <c r="L80" s="9">
        <v>169700</v>
      </c>
      <c r="M80" s="9"/>
      <c r="N80" s="12">
        <v>7995100</v>
      </c>
      <c r="O80" s="9"/>
      <c r="P80" s="9"/>
      <c r="Q80" s="16">
        <v>7995100</v>
      </c>
      <c r="R80" s="9"/>
      <c r="S80" s="9"/>
    </row>
    <row r="81" spans="1:19" ht="22.5">
      <c r="A81" s="13" t="s">
        <v>92</v>
      </c>
      <c r="B81" s="14" t="s">
        <v>93</v>
      </c>
      <c r="C81" s="14">
        <v>6341305</v>
      </c>
      <c r="D81" s="15" t="s">
        <v>40</v>
      </c>
      <c r="E81" s="7" t="s">
        <v>22</v>
      </c>
      <c r="F81" s="7">
        <v>62</v>
      </c>
      <c r="G81" s="8">
        <v>0</v>
      </c>
      <c r="H81" s="8">
        <v>0</v>
      </c>
      <c r="I81" s="8">
        <v>1</v>
      </c>
      <c r="J81" s="9">
        <v>5767700</v>
      </c>
      <c r="K81" s="9"/>
      <c r="L81" s="9">
        <v>198000</v>
      </c>
      <c r="M81" s="9"/>
      <c r="N81" s="12">
        <v>5965700</v>
      </c>
      <c r="O81" s="9"/>
      <c r="P81" s="9"/>
      <c r="Q81" s="16">
        <v>5965700</v>
      </c>
      <c r="R81" s="9"/>
      <c r="S81" s="9"/>
    </row>
    <row r="82" spans="1:19" ht="22.5">
      <c r="A82" s="13" t="s">
        <v>94</v>
      </c>
      <c r="B82" s="14" t="s">
        <v>95</v>
      </c>
      <c r="C82" s="14">
        <v>2378879</v>
      </c>
      <c r="D82" s="15" t="s">
        <v>26</v>
      </c>
      <c r="E82" s="7">
        <v>0.77</v>
      </c>
      <c r="F82" s="7" t="s">
        <v>22</v>
      </c>
      <c r="G82" s="8">
        <v>1</v>
      </c>
      <c r="H82" s="8">
        <v>1</v>
      </c>
      <c r="I82" s="8">
        <v>0</v>
      </c>
      <c r="J82" s="9">
        <v>606800</v>
      </c>
      <c r="K82" s="9"/>
      <c r="L82" s="9"/>
      <c r="M82" s="9"/>
      <c r="N82" s="12">
        <v>606800</v>
      </c>
      <c r="O82" s="9"/>
      <c r="P82" s="9"/>
      <c r="Q82" s="16">
        <v>606800</v>
      </c>
      <c r="R82" s="9"/>
      <c r="S82" s="9"/>
    </row>
    <row r="83" spans="1:19">
      <c r="A83" s="13" t="s">
        <v>94</v>
      </c>
      <c r="B83" s="14" t="s">
        <v>95</v>
      </c>
      <c r="C83" s="14">
        <v>4358523</v>
      </c>
      <c r="D83" s="15" t="s">
        <v>59</v>
      </c>
      <c r="E83" s="7">
        <v>0.77</v>
      </c>
      <c r="F83" s="7" t="s">
        <v>22</v>
      </c>
      <c r="G83" s="8">
        <v>1</v>
      </c>
      <c r="H83" s="8">
        <v>1</v>
      </c>
      <c r="I83" s="8">
        <v>0</v>
      </c>
      <c r="J83" s="9">
        <v>576800</v>
      </c>
      <c r="K83" s="9"/>
      <c r="L83" s="9"/>
      <c r="M83" s="9"/>
      <c r="N83" s="12">
        <v>576800</v>
      </c>
      <c r="O83" s="9"/>
      <c r="P83" s="9"/>
      <c r="Q83" s="16">
        <v>576800</v>
      </c>
      <c r="R83" s="9"/>
      <c r="S83" s="9"/>
    </row>
    <row r="84" spans="1:19">
      <c r="A84" s="13" t="s">
        <v>96</v>
      </c>
      <c r="B84" s="14" t="s">
        <v>97</v>
      </c>
      <c r="C84" s="14">
        <v>5699588</v>
      </c>
      <c r="D84" s="15" t="s">
        <v>79</v>
      </c>
      <c r="E84" s="7">
        <v>3.5</v>
      </c>
      <c r="F84" s="7" t="s">
        <v>22</v>
      </c>
      <c r="G84" s="8">
        <v>1</v>
      </c>
      <c r="H84" s="8">
        <v>1</v>
      </c>
      <c r="I84" s="8">
        <v>0</v>
      </c>
      <c r="J84" s="9">
        <v>1730700</v>
      </c>
      <c r="K84" s="9"/>
      <c r="L84" s="9"/>
      <c r="M84" s="9"/>
      <c r="N84" s="12">
        <v>1730700</v>
      </c>
      <c r="O84" s="9"/>
      <c r="P84" s="9"/>
      <c r="Q84" s="16">
        <v>1730700</v>
      </c>
      <c r="R84" s="9"/>
      <c r="S84" s="9"/>
    </row>
    <row r="85" spans="1:19">
      <c r="A85" s="13" t="s">
        <v>96</v>
      </c>
      <c r="B85" s="14" t="s">
        <v>97</v>
      </c>
      <c r="C85" s="14">
        <v>9400991</v>
      </c>
      <c r="D85" s="15" t="s">
        <v>83</v>
      </c>
      <c r="E85" s="7">
        <v>3.5</v>
      </c>
      <c r="F85" s="7" t="s">
        <v>22</v>
      </c>
      <c r="G85" s="8">
        <v>1</v>
      </c>
      <c r="H85" s="8">
        <v>0</v>
      </c>
      <c r="I85" s="8">
        <v>0</v>
      </c>
      <c r="J85" s="9">
        <v>1932300</v>
      </c>
      <c r="K85" s="9"/>
      <c r="L85" s="9"/>
      <c r="M85" s="9"/>
      <c r="N85" s="12">
        <v>1932300</v>
      </c>
      <c r="O85" s="9"/>
      <c r="P85" s="9"/>
      <c r="Q85" s="16">
        <v>1932300</v>
      </c>
      <c r="R85" s="9"/>
      <c r="S85" s="9"/>
    </row>
    <row r="86" spans="1:19">
      <c r="A86" s="13" t="s">
        <v>98</v>
      </c>
      <c r="B86" s="14" t="s">
        <v>99</v>
      </c>
      <c r="C86" s="14">
        <v>2532222</v>
      </c>
      <c r="D86" s="15" t="s">
        <v>30</v>
      </c>
      <c r="E86" s="7" t="s">
        <v>22</v>
      </c>
      <c r="F86" s="7">
        <v>8</v>
      </c>
      <c r="G86" s="8">
        <v>0</v>
      </c>
      <c r="H86" s="8">
        <v>0</v>
      </c>
      <c r="I86" s="8">
        <v>1</v>
      </c>
      <c r="J86" s="9">
        <v>1340200</v>
      </c>
      <c r="K86" s="9"/>
      <c r="L86" s="9">
        <v>28200</v>
      </c>
      <c r="M86" s="9"/>
      <c r="N86" s="12">
        <v>1368400</v>
      </c>
      <c r="O86" s="9"/>
      <c r="P86" s="9"/>
      <c r="Q86" s="16">
        <v>1368400</v>
      </c>
      <c r="R86" s="9"/>
      <c r="S86" s="9"/>
    </row>
    <row r="87" spans="1:19" ht="22.5">
      <c r="A87" s="13" t="s">
        <v>100</v>
      </c>
      <c r="B87" s="14" t="s">
        <v>101</v>
      </c>
      <c r="C87" s="14">
        <v>7521946</v>
      </c>
      <c r="D87" s="15" t="s">
        <v>26</v>
      </c>
      <c r="E87" s="7">
        <v>3.3</v>
      </c>
      <c r="F87" s="7" t="s">
        <v>22</v>
      </c>
      <c r="G87" s="8">
        <v>0</v>
      </c>
      <c r="H87" s="8">
        <v>1</v>
      </c>
      <c r="I87" s="8">
        <v>0</v>
      </c>
      <c r="J87" s="9">
        <v>891100</v>
      </c>
      <c r="K87" s="9"/>
      <c r="L87" s="9"/>
      <c r="M87" s="9"/>
      <c r="N87" s="12">
        <v>891100</v>
      </c>
      <c r="O87" s="9"/>
      <c r="P87" s="9"/>
      <c r="Q87" s="16">
        <v>891100</v>
      </c>
      <c r="R87" s="9"/>
      <c r="S87" s="9"/>
    </row>
    <row r="88" spans="1:19">
      <c r="A88" s="13" t="s">
        <v>100</v>
      </c>
      <c r="B88" s="14" t="s">
        <v>101</v>
      </c>
      <c r="C88" s="14">
        <v>8532204</v>
      </c>
      <c r="D88" s="15" t="s">
        <v>25</v>
      </c>
      <c r="E88" s="7">
        <v>3.3</v>
      </c>
      <c r="F88" s="7" t="s">
        <v>22</v>
      </c>
      <c r="G88" s="8">
        <v>0</v>
      </c>
      <c r="H88" s="8">
        <v>1</v>
      </c>
      <c r="I88" s="8">
        <v>0</v>
      </c>
      <c r="J88" s="9">
        <v>1528800</v>
      </c>
      <c r="K88" s="9"/>
      <c r="L88" s="9"/>
      <c r="M88" s="9"/>
      <c r="N88" s="12">
        <v>1528800</v>
      </c>
      <c r="O88" s="9"/>
      <c r="P88" s="9"/>
      <c r="Q88" s="16">
        <v>1528800</v>
      </c>
      <c r="R88" s="9"/>
      <c r="S88" s="9"/>
    </row>
    <row r="89" spans="1:19">
      <c r="A89" s="13" t="s">
        <v>102</v>
      </c>
      <c r="B89" s="14" t="s">
        <v>103</v>
      </c>
      <c r="C89" s="14">
        <v>4854009</v>
      </c>
      <c r="D89" s="15" t="s">
        <v>104</v>
      </c>
      <c r="E89" s="7">
        <v>1.95</v>
      </c>
      <c r="F89" s="7" t="s">
        <v>22</v>
      </c>
      <c r="G89" s="8">
        <v>1</v>
      </c>
      <c r="H89" s="8">
        <v>1</v>
      </c>
      <c r="I89" s="8">
        <v>0</v>
      </c>
      <c r="J89" s="9">
        <v>1157300</v>
      </c>
      <c r="K89" s="9"/>
      <c r="L89" s="9"/>
      <c r="M89" s="9"/>
      <c r="N89" s="12">
        <v>1157300</v>
      </c>
      <c r="O89" s="9"/>
      <c r="P89" s="9"/>
      <c r="Q89" s="16">
        <v>1157300</v>
      </c>
      <c r="R89" s="9"/>
      <c r="S89" s="9"/>
    </row>
    <row r="90" spans="1:19">
      <c r="A90" s="13" t="s">
        <v>105</v>
      </c>
      <c r="B90" s="14" t="s">
        <v>106</v>
      </c>
      <c r="C90" s="14">
        <v>6095107</v>
      </c>
      <c r="D90" s="15" t="s">
        <v>107</v>
      </c>
      <c r="E90" s="7">
        <v>5.51</v>
      </c>
      <c r="F90" s="7" t="s">
        <v>22</v>
      </c>
      <c r="G90" s="8">
        <v>1</v>
      </c>
      <c r="H90" s="8">
        <v>1</v>
      </c>
      <c r="I90" s="8">
        <v>0</v>
      </c>
      <c r="J90" s="9">
        <v>3719200</v>
      </c>
      <c r="K90" s="9"/>
      <c r="L90" s="9"/>
      <c r="M90" s="9"/>
      <c r="N90" s="12">
        <v>3719200</v>
      </c>
      <c r="O90" s="9"/>
      <c r="P90" s="9"/>
      <c r="Q90" s="16">
        <v>3719200</v>
      </c>
      <c r="R90" s="9"/>
      <c r="S90" s="9"/>
    </row>
    <row r="91" spans="1:19">
      <c r="A91" s="13" t="s">
        <v>105</v>
      </c>
      <c r="B91" s="14" t="s">
        <v>106</v>
      </c>
      <c r="C91" s="14">
        <v>6734853</v>
      </c>
      <c r="D91" s="15" t="s">
        <v>27</v>
      </c>
      <c r="E91" s="7">
        <v>0.97</v>
      </c>
      <c r="F91" s="7">
        <v>2</v>
      </c>
      <c r="G91" s="8">
        <v>0</v>
      </c>
      <c r="H91" s="8">
        <v>1</v>
      </c>
      <c r="I91" s="8">
        <v>1</v>
      </c>
      <c r="J91" s="9">
        <v>289200</v>
      </c>
      <c r="K91" s="9"/>
      <c r="L91" s="9"/>
      <c r="M91" s="9"/>
      <c r="N91" s="12">
        <v>289200</v>
      </c>
      <c r="O91" s="9"/>
      <c r="P91" s="9"/>
      <c r="Q91" s="16">
        <v>289200</v>
      </c>
      <c r="R91" s="9"/>
      <c r="S91" s="9"/>
    </row>
    <row r="92" spans="1:19">
      <c r="A92" s="13" t="s">
        <v>105</v>
      </c>
      <c r="B92" s="14" t="s">
        <v>106</v>
      </c>
      <c r="C92" s="14">
        <v>8614823</v>
      </c>
      <c r="D92" s="15" t="s">
        <v>80</v>
      </c>
      <c r="E92" s="7" t="s">
        <v>22</v>
      </c>
      <c r="F92" s="7">
        <v>3</v>
      </c>
      <c r="G92" s="8">
        <v>0</v>
      </c>
      <c r="H92" s="8">
        <v>0</v>
      </c>
      <c r="I92" s="8">
        <v>1</v>
      </c>
      <c r="J92" s="9">
        <v>637000</v>
      </c>
      <c r="K92" s="9"/>
      <c r="L92" s="9"/>
      <c r="M92" s="9"/>
      <c r="N92" s="12">
        <v>637000</v>
      </c>
      <c r="O92" s="9"/>
      <c r="P92" s="9"/>
      <c r="Q92" s="16">
        <v>637000</v>
      </c>
      <c r="R92" s="9"/>
      <c r="S92" s="9"/>
    </row>
    <row r="93" spans="1:19">
      <c r="A93" s="13" t="s">
        <v>108</v>
      </c>
      <c r="B93" s="14" t="s">
        <v>109</v>
      </c>
      <c r="C93" s="14">
        <v>1176212</v>
      </c>
      <c r="D93" s="15" t="s">
        <v>37</v>
      </c>
      <c r="E93" s="7">
        <v>2.25</v>
      </c>
      <c r="F93" s="7" t="s">
        <v>22</v>
      </c>
      <c r="G93" s="8">
        <v>1</v>
      </c>
      <c r="H93" s="8">
        <v>0</v>
      </c>
      <c r="I93" s="8">
        <v>0</v>
      </c>
      <c r="J93" s="9">
        <v>790300</v>
      </c>
      <c r="K93" s="9">
        <v>355500</v>
      </c>
      <c r="L93" s="9"/>
      <c r="M93" s="9"/>
      <c r="N93" s="12">
        <v>1145800</v>
      </c>
      <c r="O93" s="9"/>
      <c r="P93" s="9"/>
      <c r="Q93" s="16">
        <v>1145800</v>
      </c>
      <c r="R93" s="9"/>
      <c r="S93" s="9"/>
    </row>
    <row r="94" spans="1:19">
      <c r="A94" s="13" t="s">
        <v>108</v>
      </c>
      <c r="B94" s="14" t="s">
        <v>109</v>
      </c>
      <c r="C94" s="14">
        <v>1632714</v>
      </c>
      <c r="D94" s="15" t="s">
        <v>30</v>
      </c>
      <c r="E94" s="7" t="s">
        <v>22</v>
      </c>
      <c r="F94" s="7">
        <v>20</v>
      </c>
      <c r="G94" s="8">
        <v>0</v>
      </c>
      <c r="H94" s="8">
        <v>0</v>
      </c>
      <c r="I94" s="8">
        <v>1</v>
      </c>
      <c r="J94" s="9">
        <v>3696600</v>
      </c>
      <c r="K94" s="9"/>
      <c r="L94" s="9"/>
      <c r="M94" s="9"/>
      <c r="N94" s="12">
        <v>3696600</v>
      </c>
      <c r="O94" s="9"/>
      <c r="P94" s="9"/>
      <c r="Q94" s="16">
        <v>3696600</v>
      </c>
      <c r="R94" s="9"/>
      <c r="S94" s="9"/>
    </row>
    <row r="95" spans="1:19">
      <c r="A95" s="13" t="s">
        <v>108</v>
      </c>
      <c r="B95" s="14" t="s">
        <v>109</v>
      </c>
      <c r="C95" s="14">
        <v>3786619</v>
      </c>
      <c r="D95" s="15" t="s">
        <v>49</v>
      </c>
      <c r="E95" s="7" t="s">
        <v>22</v>
      </c>
      <c r="F95" s="7">
        <v>14</v>
      </c>
      <c r="G95" s="8">
        <v>0</v>
      </c>
      <c r="H95" s="8">
        <v>0</v>
      </c>
      <c r="I95" s="8">
        <v>1</v>
      </c>
      <c r="J95" s="9">
        <v>5573200</v>
      </c>
      <c r="K95" s="9"/>
      <c r="L95" s="9"/>
      <c r="M95" s="9"/>
      <c r="N95" s="12">
        <v>5573200</v>
      </c>
      <c r="O95" s="9"/>
      <c r="P95" s="9"/>
      <c r="Q95" s="16">
        <v>5573200</v>
      </c>
      <c r="R95" s="9"/>
      <c r="S95" s="9"/>
    </row>
    <row r="96" spans="1:19">
      <c r="A96" s="13" t="s">
        <v>108</v>
      </c>
      <c r="B96" s="14" t="s">
        <v>109</v>
      </c>
      <c r="C96" s="14">
        <v>7635375</v>
      </c>
      <c r="D96" s="15" t="s">
        <v>40</v>
      </c>
      <c r="E96" s="7" t="s">
        <v>22</v>
      </c>
      <c r="F96" s="7">
        <v>57</v>
      </c>
      <c r="G96" s="8">
        <v>0</v>
      </c>
      <c r="H96" s="8">
        <v>0</v>
      </c>
      <c r="I96" s="8">
        <v>1</v>
      </c>
      <c r="J96" s="9">
        <v>8621600</v>
      </c>
      <c r="K96" s="9"/>
      <c r="L96" s="9"/>
      <c r="M96" s="9"/>
      <c r="N96" s="12">
        <v>8621600</v>
      </c>
      <c r="O96" s="9"/>
      <c r="P96" s="9"/>
      <c r="Q96" s="16">
        <v>8621600</v>
      </c>
      <c r="R96" s="9"/>
      <c r="S96" s="9"/>
    </row>
    <row r="97" spans="1:19">
      <c r="A97" s="13" t="s">
        <v>108</v>
      </c>
      <c r="B97" s="14" t="s">
        <v>109</v>
      </c>
      <c r="C97" s="14">
        <v>8259280</v>
      </c>
      <c r="D97" s="15" t="s">
        <v>25</v>
      </c>
      <c r="E97" s="7">
        <v>4.0999999999999996</v>
      </c>
      <c r="F97" s="7" t="s">
        <v>22</v>
      </c>
      <c r="G97" s="8">
        <v>0</v>
      </c>
      <c r="H97" s="8">
        <v>1</v>
      </c>
      <c r="I97" s="8">
        <v>0</v>
      </c>
      <c r="J97" s="9">
        <v>2345100</v>
      </c>
      <c r="K97" s="9"/>
      <c r="L97" s="9"/>
      <c r="M97" s="9"/>
      <c r="N97" s="12">
        <v>2345100</v>
      </c>
      <c r="O97" s="9"/>
      <c r="P97" s="9"/>
      <c r="Q97" s="16">
        <v>2345100</v>
      </c>
      <c r="R97" s="9"/>
      <c r="S97" s="9"/>
    </row>
    <row r="98" spans="1:19">
      <c r="A98" s="13" t="s">
        <v>108</v>
      </c>
      <c r="B98" s="14" t="s">
        <v>109</v>
      </c>
      <c r="C98" s="14">
        <v>8823760</v>
      </c>
      <c r="D98" s="15" t="s">
        <v>46</v>
      </c>
      <c r="E98" s="7">
        <v>1.75</v>
      </c>
      <c r="F98" s="7" t="s">
        <v>22</v>
      </c>
      <c r="G98" s="8">
        <v>0</v>
      </c>
      <c r="H98" s="8">
        <v>1</v>
      </c>
      <c r="I98" s="8">
        <v>0</v>
      </c>
      <c r="J98" s="9">
        <v>767900</v>
      </c>
      <c r="K98" s="9"/>
      <c r="L98" s="9"/>
      <c r="M98" s="9"/>
      <c r="N98" s="12">
        <v>767900</v>
      </c>
      <c r="O98" s="9"/>
      <c r="P98" s="9"/>
      <c r="Q98" s="16">
        <v>767900</v>
      </c>
      <c r="R98" s="9"/>
      <c r="S98" s="9"/>
    </row>
    <row r="99" spans="1:19">
      <c r="A99" s="13" t="s">
        <v>110</v>
      </c>
      <c r="B99" s="14" t="s">
        <v>111</v>
      </c>
      <c r="C99" s="14">
        <v>3920150</v>
      </c>
      <c r="D99" s="15" t="s">
        <v>21</v>
      </c>
      <c r="E99" s="7">
        <v>2.9</v>
      </c>
      <c r="F99" s="7" t="s">
        <v>22</v>
      </c>
      <c r="G99" s="8">
        <v>1</v>
      </c>
      <c r="H99" s="8">
        <v>0</v>
      </c>
      <c r="I99" s="8">
        <v>0</v>
      </c>
      <c r="J99" s="9">
        <v>1135200</v>
      </c>
      <c r="K99" s="9"/>
      <c r="L99" s="9"/>
      <c r="M99" s="9"/>
      <c r="N99" s="12">
        <v>1135200</v>
      </c>
      <c r="O99" s="9"/>
      <c r="P99" s="9"/>
      <c r="Q99" s="16">
        <v>1135200</v>
      </c>
      <c r="R99" s="9"/>
      <c r="S99" s="9"/>
    </row>
    <row r="100" spans="1:19">
      <c r="A100" s="13" t="s">
        <v>110</v>
      </c>
      <c r="B100" s="14" t="s">
        <v>111</v>
      </c>
      <c r="C100" s="14">
        <v>4396664</v>
      </c>
      <c r="D100" s="15" t="s">
        <v>37</v>
      </c>
      <c r="E100" s="7">
        <v>10</v>
      </c>
      <c r="F100" s="7" t="s">
        <v>22</v>
      </c>
      <c r="G100" s="8">
        <v>1</v>
      </c>
      <c r="H100" s="8">
        <v>1</v>
      </c>
      <c r="I100" s="8">
        <v>0</v>
      </c>
      <c r="J100" s="9">
        <v>4091900</v>
      </c>
      <c r="K100" s="9"/>
      <c r="L100" s="9"/>
      <c r="M100" s="9"/>
      <c r="N100" s="12">
        <v>4091900</v>
      </c>
      <c r="O100" s="9"/>
      <c r="P100" s="9"/>
      <c r="Q100" s="16">
        <v>4091900</v>
      </c>
      <c r="R100" s="9"/>
      <c r="S100" s="9"/>
    </row>
    <row r="101" spans="1:19">
      <c r="A101" s="13" t="s">
        <v>112</v>
      </c>
      <c r="B101" s="14" t="s">
        <v>113</v>
      </c>
      <c r="C101" s="14">
        <v>1239052</v>
      </c>
      <c r="D101" s="15" t="s">
        <v>37</v>
      </c>
      <c r="E101" s="7">
        <v>8</v>
      </c>
      <c r="F101" s="7" t="s">
        <v>22</v>
      </c>
      <c r="G101" s="8">
        <v>1</v>
      </c>
      <c r="H101" s="8">
        <v>0</v>
      </c>
      <c r="I101" s="8">
        <v>0</v>
      </c>
      <c r="J101" s="9">
        <v>3213100</v>
      </c>
      <c r="K101" s="9">
        <v>172900</v>
      </c>
      <c r="L101" s="9"/>
      <c r="M101" s="9"/>
      <c r="N101" s="12">
        <v>3386000</v>
      </c>
      <c r="O101" s="9"/>
      <c r="P101" s="9"/>
      <c r="Q101" s="16">
        <v>3386000</v>
      </c>
      <c r="R101" s="9"/>
      <c r="S101" s="9"/>
    </row>
    <row r="102" spans="1:19">
      <c r="A102" s="13" t="s">
        <v>112</v>
      </c>
      <c r="B102" s="14" t="s">
        <v>113</v>
      </c>
      <c r="C102" s="14">
        <v>1923388</v>
      </c>
      <c r="D102" s="15" t="s">
        <v>114</v>
      </c>
      <c r="E102" s="7">
        <v>2.0299999999999998</v>
      </c>
      <c r="F102" s="7" t="s">
        <v>22</v>
      </c>
      <c r="G102" s="8">
        <v>0</v>
      </c>
      <c r="H102" s="8">
        <v>1</v>
      </c>
      <c r="I102" s="8">
        <v>0</v>
      </c>
      <c r="J102" s="9">
        <v>772400</v>
      </c>
      <c r="K102" s="9"/>
      <c r="L102" s="9"/>
      <c r="M102" s="9"/>
      <c r="N102" s="12">
        <v>772400</v>
      </c>
      <c r="O102" s="9"/>
      <c r="P102" s="9"/>
      <c r="Q102" s="16">
        <v>772400</v>
      </c>
      <c r="R102" s="9"/>
      <c r="S102" s="9"/>
    </row>
    <row r="103" spans="1:19">
      <c r="A103" s="13" t="s">
        <v>112</v>
      </c>
      <c r="B103" s="14" t="s">
        <v>113</v>
      </c>
      <c r="C103" s="14">
        <v>9062346</v>
      </c>
      <c r="D103" s="15" t="s">
        <v>27</v>
      </c>
      <c r="E103" s="7">
        <v>2</v>
      </c>
      <c r="F103" s="7" t="s">
        <v>22</v>
      </c>
      <c r="G103" s="8">
        <v>1</v>
      </c>
      <c r="H103" s="8">
        <v>0</v>
      </c>
      <c r="I103" s="8">
        <v>0</v>
      </c>
      <c r="J103" s="9">
        <v>855400</v>
      </c>
      <c r="K103" s="9"/>
      <c r="L103" s="9"/>
      <c r="M103" s="9"/>
      <c r="N103" s="12">
        <v>855400</v>
      </c>
      <c r="O103" s="9"/>
      <c r="P103" s="9"/>
      <c r="Q103" s="16">
        <v>855400</v>
      </c>
      <c r="R103" s="9"/>
      <c r="S103" s="9"/>
    </row>
    <row r="104" spans="1:19">
      <c r="A104" s="13" t="s">
        <v>115</v>
      </c>
      <c r="B104" s="14" t="s">
        <v>116</v>
      </c>
      <c r="C104" s="14">
        <v>9880924</v>
      </c>
      <c r="D104" s="15" t="s">
        <v>21</v>
      </c>
      <c r="E104" s="7">
        <v>8.15</v>
      </c>
      <c r="F104" s="7" t="s">
        <v>22</v>
      </c>
      <c r="G104" s="8">
        <v>1</v>
      </c>
      <c r="H104" s="8">
        <v>0</v>
      </c>
      <c r="I104" s="8">
        <v>0</v>
      </c>
      <c r="J104" s="9">
        <v>1660000</v>
      </c>
      <c r="K104" s="9"/>
      <c r="L104" s="9"/>
      <c r="M104" s="9"/>
      <c r="N104" s="12">
        <v>1660000</v>
      </c>
      <c r="O104" s="9"/>
      <c r="P104" s="9"/>
      <c r="Q104" s="16">
        <v>1660000</v>
      </c>
      <c r="R104" s="9"/>
      <c r="S104" s="9"/>
    </row>
    <row r="105" spans="1:19">
      <c r="A105" s="13" t="s">
        <v>117</v>
      </c>
      <c r="B105" s="14" t="s">
        <v>118</v>
      </c>
      <c r="C105" s="14">
        <v>7753589</v>
      </c>
      <c r="D105" s="15" t="s">
        <v>79</v>
      </c>
      <c r="E105" s="7">
        <v>5.5</v>
      </c>
      <c r="F105" s="7" t="s">
        <v>22</v>
      </c>
      <c r="G105" s="8">
        <v>1</v>
      </c>
      <c r="H105" s="8">
        <v>1</v>
      </c>
      <c r="I105" s="8">
        <v>0</v>
      </c>
      <c r="J105" s="9">
        <v>3358800</v>
      </c>
      <c r="K105" s="9"/>
      <c r="L105" s="9"/>
      <c r="M105" s="9"/>
      <c r="N105" s="12">
        <v>3358800</v>
      </c>
      <c r="O105" s="9"/>
      <c r="P105" s="9"/>
      <c r="Q105" s="16">
        <v>3358800</v>
      </c>
      <c r="R105" s="9"/>
      <c r="S105" s="9"/>
    </row>
    <row r="106" spans="1:19">
      <c r="A106" s="13" t="s">
        <v>119</v>
      </c>
      <c r="B106" s="14" t="s">
        <v>120</v>
      </c>
      <c r="C106" s="14">
        <v>2690658</v>
      </c>
      <c r="D106" s="15" t="s">
        <v>27</v>
      </c>
      <c r="E106" s="7">
        <v>0.85</v>
      </c>
      <c r="F106" s="7">
        <v>0</v>
      </c>
      <c r="G106" s="8">
        <v>0</v>
      </c>
      <c r="H106" s="8">
        <v>1</v>
      </c>
      <c r="I106" s="8">
        <v>1</v>
      </c>
      <c r="J106" s="9">
        <v>461700</v>
      </c>
      <c r="K106" s="9"/>
      <c r="L106" s="9"/>
      <c r="M106" s="9"/>
      <c r="N106" s="12">
        <v>461700</v>
      </c>
      <c r="O106" s="9"/>
      <c r="P106" s="9"/>
      <c r="Q106" s="16">
        <v>461700</v>
      </c>
      <c r="R106" s="9"/>
      <c r="S106" s="9"/>
    </row>
    <row r="107" spans="1:19">
      <c r="A107" s="13" t="s">
        <v>119</v>
      </c>
      <c r="B107" s="14" t="s">
        <v>120</v>
      </c>
      <c r="C107" s="14">
        <v>5925410</v>
      </c>
      <c r="D107" s="15" t="s">
        <v>25</v>
      </c>
      <c r="E107" s="7">
        <v>4.1500000000000004</v>
      </c>
      <c r="F107" s="7" t="s">
        <v>22</v>
      </c>
      <c r="G107" s="8">
        <v>0</v>
      </c>
      <c r="H107" s="8">
        <v>1</v>
      </c>
      <c r="I107" s="8">
        <v>0</v>
      </c>
      <c r="J107" s="9">
        <v>1896400</v>
      </c>
      <c r="K107" s="9"/>
      <c r="L107" s="9"/>
      <c r="M107" s="9"/>
      <c r="N107" s="12">
        <v>1896400</v>
      </c>
      <c r="O107" s="9"/>
      <c r="P107" s="9"/>
      <c r="Q107" s="16">
        <v>1896400</v>
      </c>
      <c r="R107" s="9"/>
      <c r="S107" s="9"/>
    </row>
    <row r="108" spans="1:19">
      <c r="A108" s="13" t="s">
        <v>119</v>
      </c>
      <c r="B108" s="14" t="s">
        <v>120</v>
      </c>
      <c r="C108" s="14">
        <v>9206360</v>
      </c>
      <c r="D108" s="15" t="s">
        <v>21</v>
      </c>
      <c r="E108" s="7">
        <v>8</v>
      </c>
      <c r="F108" s="7" t="s">
        <v>22</v>
      </c>
      <c r="G108" s="8">
        <v>1</v>
      </c>
      <c r="H108" s="8">
        <v>0</v>
      </c>
      <c r="I108" s="8">
        <v>0</v>
      </c>
      <c r="J108" s="9">
        <v>2508200</v>
      </c>
      <c r="K108" s="9"/>
      <c r="L108" s="9"/>
      <c r="M108" s="9"/>
      <c r="N108" s="12">
        <v>2508200</v>
      </c>
      <c r="O108" s="9"/>
      <c r="P108" s="9"/>
      <c r="Q108" s="16">
        <v>2508200</v>
      </c>
      <c r="R108" s="9"/>
      <c r="S108" s="9"/>
    </row>
    <row r="109" spans="1:19">
      <c r="A109" s="13" t="s">
        <v>121</v>
      </c>
      <c r="B109" s="14" t="s">
        <v>122</v>
      </c>
      <c r="C109" s="14">
        <v>5186488</v>
      </c>
      <c r="D109" s="15" t="s">
        <v>46</v>
      </c>
      <c r="E109" s="7">
        <v>1</v>
      </c>
      <c r="F109" s="7" t="s">
        <v>22</v>
      </c>
      <c r="G109" s="8">
        <v>1</v>
      </c>
      <c r="H109" s="8">
        <v>1</v>
      </c>
      <c r="I109" s="8">
        <v>0</v>
      </c>
      <c r="J109" s="9">
        <v>373300</v>
      </c>
      <c r="K109" s="9"/>
      <c r="L109" s="9"/>
      <c r="M109" s="9"/>
      <c r="N109" s="12">
        <v>373300</v>
      </c>
      <c r="O109" s="9"/>
      <c r="P109" s="9"/>
      <c r="Q109" s="16">
        <v>373300</v>
      </c>
      <c r="R109" s="9"/>
      <c r="S109" s="9"/>
    </row>
    <row r="110" spans="1:19" ht="22.5">
      <c r="A110" s="13" t="s">
        <v>123</v>
      </c>
      <c r="B110" s="14" t="s">
        <v>124</v>
      </c>
      <c r="C110" s="14">
        <v>5628151</v>
      </c>
      <c r="D110" s="15" t="s">
        <v>49</v>
      </c>
      <c r="E110" s="7" t="s">
        <v>22</v>
      </c>
      <c r="F110" s="7">
        <v>83</v>
      </c>
      <c r="G110" s="8">
        <v>0</v>
      </c>
      <c r="H110" s="8">
        <v>0</v>
      </c>
      <c r="I110" s="8">
        <v>1</v>
      </c>
      <c r="J110" s="9">
        <v>22224400</v>
      </c>
      <c r="K110" s="9"/>
      <c r="L110" s="9">
        <v>254500</v>
      </c>
      <c r="M110" s="9"/>
      <c r="N110" s="12">
        <v>22478900</v>
      </c>
      <c r="O110" s="9"/>
      <c r="P110" s="9"/>
      <c r="Q110" s="16">
        <v>22478900</v>
      </c>
      <c r="R110" s="9"/>
      <c r="S110" s="9"/>
    </row>
    <row r="111" spans="1:19" ht="22.5">
      <c r="A111" s="13" t="s">
        <v>123</v>
      </c>
      <c r="B111" s="14" t="s">
        <v>124</v>
      </c>
      <c r="C111" s="14">
        <v>6899008</v>
      </c>
      <c r="D111" s="15" t="s">
        <v>26</v>
      </c>
      <c r="E111" s="7">
        <v>2.9</v>
      </c>
      <c r="F111" s="7" t="s">
        <v>22</v>
      </c>
      <c r="G111" s="8">
        <v>0</v>
      </c>
      <c r="H111" s="8">
        <v>1</v>
      </c>
      <c r="I111" s="8">
        <v>0</v>
      </c>
      <c r="J111" s="9">
        <v>1111900</v>
      </c>
      <c r="K111" s="9"/>
      <c r="L111" s="9"/>
      <c r="M111" s="9"/>
      <c r="N111" s="12">
        <v>1111900</v>
      </c>
      <c r="O111" s="9"/>
      <c r="P111" s="9"/>
      <c r="Q111" s="16">
        <v>1111900</v>
      </c>
      <c r="R111" s="9"/>
      <c r="S111" s="9"/>
    </row>
    <row r="112" spans="1:19" ht="22.5">
      <c r="A112" s="13" t="s">
        <v>123</v>
      </c>
      <c r="B112" s="14" t="s">
        <v>124</v>
      </c>
      <c r="C112" s="14">
        <v>9406836</v>
      </c>
      <c r="D112" s="15" t="s">
        <v>40</v>
      </c>
      <c r="E112" s="7" t="s">
        <v>22</v>
      </c>
      <c r="F112" s="7">
        <v>76</v>
      </c>
      <c r="G112" s="8">
        <v>0</v>
      </c>
      <c r="H112" s="8">
        <v>0</v>
      </c>
      <c r="I112" s="8">
        <v>1</v>
      </c>
      <c r="J112" s="9">
        <v>11194800</v>
      </c>
      <c r="K112" s="9"/>
      <c r="L112" s="9"/>
      <c r="M112" s="9"/>
      <c r="N112" s="12">
        <v>11194800</v>
      </c>
      <c r="O112" s="9"/>
      <c r="P112" s="9"/>
      <c r="Q112" s="16">
        <v>11194800</v>
      </c>
      <c r="R112" s="9"/>
      <c r="S112" s="9"/>
    </row>
    <row r="113" spans="1:19" ht="22.5">
      <c r="A113" s="13" t="s">
        <v>123</v>
      </c>
      <c r="B113" s="14" t="s">
        <v>124</v>
      </c>
      <c r="C113" s="14">
        <v>9499988</v>
      </c>
      <c r="D113" s="15" t="s">
        <v>50</v>
      </c>
      <c r="E113" s="7" t="s">
        <v>22</v>
      </c>
      <c r="F113" s="7">
        <v>14</v>
      </c>
      <c r="G113" s="8">
        <v>0</v>
      </c>
      <c r="H113" s="8">
        <v>0</v>
      </c>
      <c r="I113" s="8">
        <v>1</v>
      </c>
      <c r="J113" s="9">
        <v>3951800</v>
      </c>
      <c r="K113" s="9"/>
      <c r="L113" s="9"/>
      <c r="M113" s="9"/>
      <c r="N113" s="12">
        <v>3951800</v>
      </c>
      <c r="O113" s="9"/>
      <c r="P113" s="9"/>
      <c r="Q113" s="16">
        <v>3951800</v>
      </c>
      <c r="R113" s="9"/>
      <c r="S113" s="9"/>
    </row>
    <row r="114" spans="1:19" ht="22.5">
      <c r="A114" s="13" t="s">
        <v>125</v>
      </c>
      <c r="B114" s="14" t="s">
        <v>126</v>
      </c>
      <c r="C114" s="14">
        <v>1494851</v>
      </c>
      <c r="D114" s="15" t="s">
        <v>40</v>
      </c>
      <c r="E114" s="7" t="s">
        <v>22</v>
      </c>
      <c r="F114" s="7">
        <v>35</v>
      </c>
      <c r="G114" s="8">
        <v>0</v>
      </c>
      <c r="H114" s="8">
        <v>0</v>
      </c>
      <c r="I114" s="8">
        <v>1</v>
      </c>
      <c r="J114" s="9">
        <v>5295100</v>
      </c>
      <c r="K114" s="9"/>
      <c r="L114" s="9"/>
      <c r="M114" s="9"/>
      <c r="N114" s="12">
        <v>5295100</v>
      </c>
      <c r="O114" s="9"/>
      <c r="P114" s="9"/>
      <c r="Q114" s="16">
        <v>5295100</v>
      </c>
      <c r="R114" s="9"/>
      <c r="S114" s="9"/>
    </row>
    <row r="115" spans="1:19" ht="22.5">
      <c r="A115" s="13" t="s">
        <v>127</v>
      </c>
      <c r="B115" s="14" t="s">
        <v>128</v>
      </c>
      <c r="C115" s="14">
        <v>1178542</v>
      </c>
      <c r="D115" s="15" t="s">
        <v>30</v>
      </c>
      <c r="E115" s="7" t="s">
        <v>22</v>
      </c>
      <c r="F115" s="7">
        <v>50</v>
      </c>
      <c r="G115" s="8">
        <v>0</v>
      </c>
      <c r="H115" s="8">
        <v>0</v>
      </c>
      <c r="I115" s="8">
        <v>1</v>
      </c>
      <c r="J115" s="9">
        <v>8400000</v>
      </c>
      <c r="K115" s="9"/>
      <c r="L115" s="9"/>
      <c r="M115" s="9"/>
      <c r="N115" s="12">
        <v>8400000</v>
      </c>
      <c r="O115" s="9"/>
      <c r="P115" s="9"/>
      <c r="Q115" s="16">
        <v>8400000</v>
      </c>
      <c r="R115" s="9"/>
      <c r="S115" s="9"/>
    </row>
    <row r="116" spans="1:19" ht="22.5">
      <c r="A116" s="13" t="s">
        <v>129</v>
      </c>
      <c r="B116" s="14" t="s">
        <v>130</v>
      </c>
      <c r="C116" s="14">
        <v>5238022</v>
      </c>
      <c r="D116" s="15" t="s">
        <v>40</v>
      </c>
      <c r="E116" s="7" t="s">
        <v>22</v>
      </c>
      <c r="F116" s="7">
        <v>48</v>
      </c>
      <c r="G116" s="8">
        <v>0</v>
      </c>
      <c r="H116" s="8">
        <v>0</v>
      </c>
      <c r="I116" s="8">
        <v>1</v>
      </c>
      <c r="J116" s="9">
        <v>6983600</v>
      </c>
      <c r="K116" s="9"/>
      <c r="L116" s="9"/>
      <c r="M116" s="9"/>
      <c r="N116" s="12">
        <v>6983600</v>
      </c>
      <c r="O116" s="9"/>
      <c r="P116" s="9"/>
      <c r="Q116" s="16">
        <v>6983600</v>
      </c>
      <c r="R116" s="9"/>
      <c r="S116" s="9"/>
    </row>
    <row r="117" spans="1:19" ht="22.5">
      <c r="A117" s="13" t="s">
        <v>131</v>
      </c>
      <c r="B117" s="14" t="s">
        <v>132</v>
      </c>
      <c r="C117" s="14">
        <v>7003499</v>
      </c>
      <c r="D117" s="15" t="s">
        <v>49</v>
      </c>
      <c r="E117" s="7" t="s">
        <v>22</v>
      </c>
      <c r="F117" s="7">
        <v>36</v>
      </c>
      <c r="G117" s="8">
        <v>0</v>
      </c>
      <c r="H117" s="8">
        <v>0</v>
      </c>
      <c r="I117" s="8">
        <v>1</v>
      </c>
      <c r="J117" s="9">
        <v>8300600</v>
      </c>
      <c r="K117" s="9"/>
      <c r="L117" s="9">
        <v>113100</v>
      </c>
      <c r="M117" s="9"/>
      <c r="N117" s="12">
        <v>8413700</v>
      </c>
      <c r="O117" s="9"/>
      <c r="P117" s="9"/>
      <c r="Q117" s="16">
        <v>8413700</v>
      </c>
      <c r="R117" s="9"/>
      <c r="S117" s="9"/>
    </row>
    <row r="118" spans="1:19">
      <c r="A118" s="13" t="s">
        <v>133</v>
      </c>
      <c r="B118" s="14" t="s">
        <v>134</v>
      </c>
      <c r="C118" s="14">
        <v>3245488</v>
      </c>
      <c r="D118" s="15" t="s">
        <v>40</v>
      </c>
      <c r="E118" s="7" t="s">
        <v>22</v>
      </c>
      <c r="F118" s="7">
        <v>105</v>
      </c>
      <c r="G118" s="8">
        <v>0</v>
      </c>
      <c r="H118" s="8">
        <v>0</v>
      </c>
      <c r="I118" s="8">
        <v>1</v>
      </c>
      <c r="J118" s="9">
        <v>15263100</v>
      </c>
      <c r="K118" s="9"/>
      <c r="L118" s="9"/>
      <c r="M118" s="9"/>
      <c r="N118" s="12">
        <v>15263100</v>
      </c>
      <c r="O118" s="9"/>
      <c r="P118" s="9"/>
      <c r="Q118" s="16">
        <v>15263100</v>
      </c>
      <c r="R118" s="9"/>
      <c r="S118" s="9"/>
    </row>
    <row r="119" spans="1:19" ht="22.5">
      <c r="A119" s="13" t="s">
        <v>135</v>
      </c>
      <c r="B119" s="14" t="s">
        <v>136</v>
      </c>
      <c r="C119" s="14">
        <v>8060909</v>
      </c>
      <c r="D119" s="15" t="s">
        <v>40</v>
      </c>
      <c r="E119" s="7" t="s">
        <v>22</v>
      </c>
      <c r="F119" s="7">
        <v>38</v>
      </c>
      <c r="G119" s="8">
        <v>0</v>
      </c>
      <c r="H119" s="8">
        <v>0</v>
      </c>
      <c r="I119" s="8">
        <v>1</v>
      </c>
      <c r="J119" s="9">
        <v>5830700</v>
      </c>
      <c r="K119" s="9"/>
      <c r="L119" s="9"/>
      <c r="M119" s="9"/>
      <c r="N119" s="12">
        <v>5830700</v>
      </c>
      <c r="O119" s="9"/>
      <c r="P119" s="9"/>
      <c r="Q119" s="16">
        <v>5830700</v>
      </c>
      <c r="R119" s="9"/>
      <c r="S119" s="9"/>
    </row>
    <row r="120" spans="1:19" ht="22.5">
      <c r="A120" s="13" t="s">
        <v>137</v>
      </c>
      <c r="B120" s="14" t="s">
        <v>138</v>
      </c>
      <c r="C120" s="14">
        <v>2501716</v>
      </c>
      <c r="D120" s="15" t="s">
        <v>40</v>
      </c>
      <c r="E120" s="7" t="s">
        <v>22</v>
      </c>
      <c r="F120" s="7">
        <v>67</v>
      </c>
      <c r="G120" s="8">
        <v>0</v>
      </c>
      <c r="H120" s="8">
        <v>0</v>
      </c>
      <c r="I120" s="8">
        <v>1</v>
      </c>
      <c r="J120" s="9">
        <v>10303400</v>
      </c>
      <c r="K120" s="9"/>
      <c r="L120" s="9"/>
      <c r="M120" s="9"/>
      <c r="N120" s="12">
        <v>10303400</v>
      </c>
      <c r="O120" s="9"/>
      <c r="P120" s="9"/>
      <c r="Q120" s="16">
        <v>10303400</v>
      </c>
      <c r="R120" s="9"/>
      <c r="S120" s="9"/>
    </row>
    <row r="121" spans="1:19" ht="22.5">
      <c r="A121" s="13" t="s">
        <v>139</v>
      </c>
      <c r="B121" s="14" t="s">
        <v>140</v>
      </c>
      <c r="C121" s="14">
        <v>1652842</v>
      </c>
      <c r="D121" s="15" t="s">
        <v>49</v>
      </c>
      <c r="E121" s="7" t="s">
        <v>22</v>
      </c>
      <c r="F121" s="7">
        <v>60</v>
      </c>
      <c r="G121" s="8">
        <v>0</v>
      </c>
      <c r="H121" s="8">
        <v>0</v>
      </c>
      <c r="I121" s="8">
        <v>1</v>
      </c>
      <c r="J121" s="9">
        <v>12049500</v>
      </c>
      <c r="K121" s="9"/>
      <c r="L121" s="9"/>
      <c r="M121" s="9"/>
      <c r="N121" s="12">
        <v>12049500</v>
      </c>
      <c r="O121" s="9"/>
      <c r="P121" s="9"/>
      <c r="Q121" s="16">
        <v>12049500</v>
      </c>
      <c r="R121" s="9"/>
      <c r="S121" s="9"/>
    </row>
    <row r="122" spans="1:19" ht="22.5">
      <c r="A122" s="13" t="s">
        <v>141</v>
      </c>
      <c r="B122" s="14" t="s">
        <v>142</v>
      </c>
      <c r="C122" s="14">
        <v>6647832</v>
      </c>
      <c r="D122" s="15" t="s">
        <v>40</v>
      </c>
      <c r="E122" s="7" t="s">
        <v>22</v>
      </c>
      <c r="F122" s="7">
        <v>42</v>
      </c>
      <c r="G122" s="8">
        <v>0</v>
      </c>
      <c r="H122" s="8">
        <v>0</v>
      </c>
      <c r="I122" s="8">
        <v>1</v>
      </c>
      <c r="J122" s="9">
        <v>6347900</v>
      </c>
      <c r="K122" s="9"/>
      <c r="L122" s="9"/>
      <c r="M122" s="9"/>
      <c r="N122" s="12">
        <v>6347900</v>
      </c>
      <c r="O122" s="9"/>
      <c r="P122" s="9"/>
      <c r="Q122" s="16">
        <v>6347900</v>
      </c>
      <c r="R122" s="9"/>
      <c r="S122" s="9"/>
    </row>
    <row r="123" spans="1:19" ht="22.5">
      <c r="A123" s="13" t="s">
        <v>143</v>
      </c>
      <c r="B123" s="14" t="s">
        <v>144</v>
      </c>
      <c r="C123" s="14">
        <v>6464677</v>
      </c>
      <c r="D123" s="15" t="s">
        <v>40</v>
      </c>
      <c r="E123" s="7" t="s">
        <v>22</v>
      </c>
      <c r="F123" s="7">
        <v>230</v>
      </c>
      <c r="G123" s="8">
        <v>0</v>
      </c>
      <c r="H123" s="8">
        <v>0</v>
      </c>
      <c r="I123" s="8">
        <v>1</v>
      </c>
      <c r="J123" s="9">
        <v>21396400</v>
      </c>
      <c r="K123" s="9"/>
      <c r="L123" s="9">
        <v>650600</v>
      </c>
      <c r="M123" s="9"/>
      <c r="N123" s="12">
        <v>22047000</v>
      </c>
      <c r="O123" s="9"/>
      <c r="P123" s="9"/>
      <c r="Q123" s="16">
        <v>22047000</v>
      </c>
      <c r="R123" s="9"/>
      <c r="S123" s="9"/>
    </row>
    <row r="124" spans="1:19" ht="22.5">
      <c r="A124" s="13" t="s">
        <v>145</v>
      </c>
      <c r="B124" s="14" t="s">
        <v>146</v>
      </c>
      <c r="C124" s="14">
        <v>3507843</v>
      </c>
      <c r="D124" s="15" t="s">
        <v>40</v>
      </c>
      <c r="E124" s="7" t="s">
        <v>22</v>
      </c>
      <c r="F124" s="7">
        <v>90</v>
      </c>
      <c r="G124" s="8">
        <v>0</v>
      </c>
      <c r="H124" s="8">
        <v>0</v>
      </c>
      <c r="I124" s="8">
        <v>1</v>
      </c>
      <c r="J124" s="9">
        <v>10922500</v>
      </c>
      <c r="K124" s="9"/>
      <c r="L124" s="9">
        <v>254500</v>
      </c>
      <c r="M124" s="9"/>
      <c r="N124" s="12">
        <v>11177000</v>
      </c>
      <c r="O124" s="9"/>
      <c r="P124" s="9"/>
      <c r="Q124" s="16">
        <v>11177000</v>
      </c>
      <c r="R124" s="9"/>
      <c r="S124" s="9"/>
    </row>
    <row r="125" spans="1:19" ht="22.5">
      <c r="A125" s="13" t="s">
        <v>147</v>
      </c>
      <c r="B125" s="14" t="s">
        <v>148</v>
      </c>
      <c r="C125" s="14">
        <v>6568148</v>
      </c>
      <c r="D125" s="15" t="s">
        <v>49</v>
      </c>
      <c r="E125" s="7" t="s">
        <v>22</v>
      </c>
      <c r="F125" s="7">
        <v>67</v>
      </c>
      <c r="G125" s="8">
        <v>0</v>
      </c>
      <c r="H125" s="8">
        <v>0</v>
      </c>
      <c r="I125" s="8">
        <v>1</v>
      </c>
      <c r="J125" s="9">
        <v>7376000</v>
      </c>
      <c r="K125" s="9"/>
      <c r="L125" s="9"/>
      <c r="M125" s="9"/>
      <c r="N125" s="12">
        <v>7376000</v>
      </c>
      <c r="O125" s="9"/>
      <c r="P125" s="9"/>
      <c r="Q125" s="16">
        <v>7376000</v>
      </c>
      <c r="R125" s="9"/>
      <c r="S125" s="9"/>
    </row>
    <row r="126" spans="1:19" ht="22.5">
      <c r="A126" s="13" t="s">
        <v>149</v>
      </c>
      <c r="B126" s="14" t="s">
        <v>150</v>
      </c>
      <c r="C126" s="14">
        <v>6328364</v>
      </c>
      <c r="D126" s="15" t="s">
        <v>26</v>
      </c>
      <c r="E126" s="7">
        <v>0.61</v>
      </c>
      <c r="F126" s="7" t="s">
        <v>22</v>
      </c>
      <c r="G126" s="8">
        <v>0</v>
      </c>
      <c r="H126" s="8">
        <v>1</v>
      </c>
      <c r="I126" s="8">
        <v>0</v>
      </c>
      <c r="J126" s="9">
        <v>473500</v>
      </c>
      <c r="K126" s="9"/>
      <c r="L126" s="9"/>
      <c r="M126" s="9"/>
      <c r="N126" s="12">
        <v>473500</v>
      </c>
      <c r="O126" s="9"/>
      <c r="P126" s="9"/>
      <c r="Q126" s="16">
        <v>473500</v>
      </c>
      <c r="R126" s="9"/>
      <c r="S126" s="9"/>
    </row>
    <row r="127" spans="1:19" ht="22.5">
      <c r="A127" s="13" t="s">
        <v>149</v>
      </c>
      <c r="B127" s="14" t="s">
        <v>150</v>
      </c>
      <c r="C127" s="14">
        <v>7397891</v>
      </c>
      <c r="D127" s="15" t="s">
        <v>40</v>
      </c>
      <c r="E127" s="7" t="s">
        <v>22</v>
      </c>
      <c r="F127" s="7">
        <v>73</v>
      </c>
      <c r="G127" s="8">
        <v>0</v>
      </c>
      <c r="H127" s="8">
        <v>0</v>
      </c>
      <c r="I127" s="8">
        <v>1</v>
      </c>
      <c r="J127" s="9">
        <v>11499100</v>
      </c>
      <c r="K127" s="9"/>
      <c r="L127" s="9"/>
      <c r="M127" s="9"/>
      <c r="N127" s="12">
        <v>11499100</v>
      </c>
      <c r="O127" s="9"/>
      <c r="P127" s="9"/>
      <c r="Q127" s="16">
        <v>11499100</v>
      </c>
      <c r="R127" s="9"/>
      <c r="S127" s="9"/>
    </row>
    <row r="128" spans="1:19" ht="22.5">
      <c r="A128" s="13" t="s">
        <v>149</v>
      </c>
      <c r="B128" s="14" t="s">
        <v>150</v>
      </c>
      <c r="C128" s="14">
        <v>7948275</v>
      </c>
      <c r="D128" s="15" t="s">
        <v>27</v>
      </c>
      <c r="E128" s="7" t="s">
        <v>22</v>
      </c>
      <c r="F128" s="7">
        <v>2</v>
      </c>
      <c r="G128" s="8">
        <v>0</v>
      </c>
      <c r="H128" s="8">
        <v>0</v>
      </c>
      <c r="I128" s="8">
        <v>1</v>
      </c>
      <c r="J128" s="9">
        <v>244000</v>
      </c>
      <c r="K128" s="9"/>
      <c r="L128" s="9">
        <v>28200</v>
      </c>
      <c r="M128" s="9"/>
      <c r="N128" s="12">
        <v>272200</v>
      </c>
      <c r="O128" s="9"/>
      <c r="P128" s="9"/>
      <c r="Q128" s="16">
        <v>272200</v>
      </c>
      <c r="R128" s="9"/>
      <c r="S128" s="9"/>
    </row>
    <row r="129" spans="1:19" ht="22.5">
      <c r="A129" s="13" t="s">
        <v>149</v>
      </c>
      <c r="B129" s="14" t="s">
        <v>150</v>
      </c>
      <c r="C129" s="14">
        <v>8948317</v>
      </c>
      <c r="D129" s="15" t="s">
        <v>37</v>
      </c>
      <c r="E129" s="7">
        <v>3.5</v>
      </c>
      <c r="F129" s="7" t="s">
        <v>22</v>
      </c>
      <c r="G129" s="8">
        <v>1</v>
      </c>
      <c r="H129" s="8">
        <v>0</v>
      </c>
      <c r="I129" s="8">
        <v>0</v>
      </c>
      <c r="J129" s="9">
        <v>1679500</v>
      </c>
      <c r="K129" s="9"/>
      <c r="L129" s="9"/>
      <c r="M129" s="9"/>
      <c r="N129" s="12">
        <v>1679500</v>
      </c>
      <c r="O129" s="9"/>
      <c r="P129" s="9"/>
      <c r="Q129" s="16">
        <v>1679500</v>
      </c>
      <c r="R129" s="9"/>
      <c r="S129" s="9"/>
    </row>
    <row r="130" spans="1:19" ht="22.5">
      <c r="A130" s="13" t="s">
        <v>151</v>
      </c>
      <c r="B130" s="14" t="s">
        <v>152</v>
      </c>
      <c r="C130" s="14">
        <v>1775170</v>
      </c>
      <c r="D130" s="15" t="s">
        <v>37</v>
      </c>
      <c r="E130" s="7">
        <v>3.8</v>
      </c>
      <c r="F130" s="7" t="s">
        <v>22</v>
      </c>
      <c r="G130" s="8">
        <v>1</v>
      </c>
      <c r="H130" s="8">
        <v>1</v>
      </c>
      <c r="I130" s="8">
        <v>0</v>
      </c>
      <c r="J130" s="9">
        <v>2096100</v>
      </c>
      <c r="K130" s="9"/>
      <c r="L130" s="9"/>
      <c r="M130" s="9"/>
      <c r="N130" s="12">
        <v>2096100</v>
      </c>
      <c r="O130" s="9"/>
      <c r="P130" s="9"/>
      <c r="Q130" s="16">
        <v>2096100</v>
      </c>
      <c r="R130" s="9"/>
      <c r="S130" s="9"/>
    </row>
    <row r="131" spans="1:19" ht="22.5">
      <c r="A131" s="13" t="s">
        <v>151</v>
      </c>
      <c r="B131" s="14" t="s">
        <v>152</v>
      </c>
      <c r="C131" s="14">
        <v>5924086</v>
      </c>
      <c r="D131" s="15" t="s">
        <v>25</v>
      </c>
      <c r="E131" s="7">
        <v>1.8</v>
      </c>
      <c r="F131" s="7" t="s">
        <v>22</v>
      </c>
      <c r="G131" s="8">
        <v>0</v>
      </c>
      <c r="H131" s="8">
        <v>1</v>
      </c>
      <c r="I131" s="8">
        <v>0</v>
      </c>
      <c r="J131" s="9">
        <v>1235600</v>
      </c>
      <c r="K131" s="9"/>
      <c r="L131" s="9"/>
      <c r="M131" s="9"/>
      <c r="N131" s="12">
        <v>1235600</v>
      </c>
      <c r="O131" s="9"/>
      <c r="P131" s="9"/>
      <c r="Q131" s="16">
        <v>1235600</v>
      </c>
      <c r="R131" s="9"/>
      <c r="S131" s="9"/>
    </row>
    <row r="132" spans="1:19" ht="22.5">
      <c r="A132" s="13" t="s">
        <v>151</v>
      </c>
      <c r="B132" s="14" t="s">
        <v>152</v>
      </c>
      <c r="C132" s="14">
        <v>6222864</v>
      </c>
      <c r="D132" s="15" t="s">
        <v>80</v>
      </c>
      <c r="E132" s="7" t="s">
        <v>22</v>
      </c>
      <c r="F132" s="7">
        <v>4</v>
      </c>
      <c r="G132" s="8">
        <v>0</v>
      </c>
      <c r="H132" s="8">
        <v>0</v>
      </c>
      <c r="I132" s="8">
        <v>1</v>
      </c>
      <c r="J132" s="9">
        <v>1025200</v>
      </c>
      <c r="K132" s="9"/>
      <c r="L132" s="9"/>
      <c r="M132" s="9"/>
      <c r="N132" s="12">
        <v>1025200</v>
      </c>
      <c r="O132" s="9"/>
      <c r="P132" s="9"/>
      <c r="Q132" s="16">
        <v>1025200</v>
      </c>
      <c r="R132" s="9"/>
      <c r="S132" s="9"/>
    </row>
    <row r="133" spans="1:19" ht="22.5">
      <c r="A133" s="13" t="s">
        <v>151</v>
      </c>
      <c r="B133" s="14" t="s">
        <v>152</v>
      </c>
      <c r="C133" s="14">
        <v>6575343</v>
      </c>
      <c r="D133" s="15" t="s">
        <v>50</v>
      </c>
      <c r="E133" s="7" t="s">
        <v>22</v>
      </c>
      <c r="F133" s="7">
        <v>8</v>
      </c>
      <c r="G133" s="8">
        <v>0</v>
      </c>
      <c r="H133" s="8">
        <v>0</v>
      </c>
      <c r="I133" s="8">
        <v>1</v>
      </c>
      <c r="J133" s="9">
        <v>2181300</v>
      </c>
      <c r="K133" s="9"/>
      <c r="L133" s="9"/>
      <c r="M133" s="9"/>
      <c r="N133" s="12">
        <v>2181300</v>
      </c>
      <c r="O133" s="9"/>
      <c r="P133" s="9"/>
      <c r="Q133" s="16">
        <v>2181300</v>
      </c>
      <c r="R133" s="9"/>
      <c r="S133" s="9"/>
    </row>
    <row r="134" spans="1:19" ht="22.5">
      <c r="A134" s="13" t="s">
        <v>151</v>
      </c>
      <c r="B134" s="14" t="s">
        <v>152</v>
      </c>
      <c r="C134" s="14">
        <v>8972242</v>
      </c>
      <c r="D134" s="15" t="s">
        <v>40</v>
      </c>
      <c r="E134" s="7" t="s">
        <v>22</v>
      </c>
      <c r="F134" s="7">
        <v>10</v>
      </c>
      <c r="G134" s="8">
        <v>0</v>
      </c>
      <c r="H134" s="8">
        <v>0</v>
      </c>
      <c r="I134" s="8">
        <v>1</v>
      </c>
      <c r="J134" s="9">
        <v>1619500</v>
      </c>
      <c r="K134" s="9"/>
      <c r="L134" s="9"/>
      <c r="M134" s="9"/>
      <c r="N134" s="12">
        <v>1619500</v>
      </c>
      <c r="O134" s="9"/>
      <c r="P134" s="9"/>
      <c r="Q134" s="16">
        <v>1619500</v>
      </c>
      <c r="R134" s="9"/>
      <c r="S134" s="9"/>
    </row>
    <row r="135" spans="1:19" ht="22.5">
      <c r="A135" s="13" t="s">
        <v>151</v>
      </c>
      <c r="B135" s="14" t="s">
        <v>152</v>
      </c>
      <c r="C135" s="14">
        <v>9515130</v>
      </c>
      <c r="D135" s="15" t="s">
        <v>49</v>
      </c>
      <c r="E135" s="7" t="s">
        <v>22</v>
      </c>
      <c r="F135" s="7">
        <v>98</v>
      </c>
      <c r="G135" s="8">
        <v>0</v>
      </c>
      <c r="H135" s="8">
        <v>0</v>
      </c>
      <c r="I135" s="8">
        <v>1</v>
      </c>
      <c r="J135" s="9">
        <v>23728300</v>
      </c>
      <c r="K135" s="9"/>
      <c r="L135" s="9">
        <v>282800</v>
      </c>
      <c r="M135" s="9"/>
      <c r="N135" s="12">
        <v>24011100</v>
      </c>
      <c r="O135" s="9"/>
      <c r="P135" s="9"/>
      <c r="Q135" s="16">
        <v>24011100</v>
      </c>
      <c r="R135" s="9"/>
      <c r="S135" s="9"/>
    </row>
    <row r="136" spans="1:19">
      <c r="A136" s="13" t="s">
        <v>153</v>
      </c>
      <c r="B136" s="14" t="s">
        <v>154</v>
      </c>
      <c r="C136" s="14">
        <v>5316729</v>
      </c>
      <c r="D136" s="15" t="s">
        <v>30</v>
      </c>
      <c r="E136" s="7" t="s">
        <v>22</v>
      </c>
      <c r="F136" s="7">
        <v>74</v>
      </c>
      <c r="G136" s="8">
        <v>0</v>
      </c>
      <c r="H136" s="8">
        <v>0</v>
      </c>
      <c r="I136" s="8">
        <v>1</v>
      </c>
      <c r="J136" s="9">
        <v>10806700</v>
      </c>
      <c r="K136" s="9"/>
      <c r="L136" s="9">
        <v>226200</v>
      </c>
      <c r="M136" s="9"/>
      <c r="N136" s="12">
        <v>11032900</v>
      </c>
      <c r="O136" s="9"/>
      <c r="P136" s="9"/>
      <c r="Q136" s="16">
        <v>11032900</v>
      </c>
      <c r="R136" s="9"/>
      <c r="S136" s="9"/>
    </row>
    <row r="137" spans="1:19" ht="22.5">
      <c r="A137" s="13" t="s">
        <v>155</v>
      </c>
      <c r="B137" s="14" t="s">
        <v>156</v>
      </c>
      <c r="C137" s="14">
        <v>8437729</v>
      </c>
      <c r="D137" s="15" t="s">
        <v>49</v>
      </c>
      <c r="E137" s="7" t="s">
        <v>22</v>
      </c>
      <c r="F137" s="7">
        <v>65</v>
      </c>
      <c r="G137" s="8">
        <v>0</v>
      </c>
      <c r="H137" s="8">
        <v>0</v>
      </c>
      <c r="I137" s="8">
        <v>1</v>
      </c>
      <c r="J137" s="9">
        <v>16557100</v>
      </c>
      <c r="K137" s="9"/>
      <c r="L137" s="9"/>
      <c r="M137" s="9"/>
      <c r="N137" s="12">
        <v>16557100</v>
      </c>
      <c r="O137" s="9"/>
      <c r="P137" s="9"/>
      <c r="Q137" s="16">
        <v>16557100</v>
      </c>
      <c r="R137" s="9"/>
      <c r="S137" s="9"/>
    </row>
    <row r="138" spans="1:19" ht="22.5">
      <c r="A138" s="13" t="s">
        <v>155</v>
      </c>
      <c r="B138" s="14" t="s">
        <v>156</v>
      </c>
      <c r="C138" s="14">
        <v>9421301</v>
      </c>
      <c r="D138" s="15" t="s">
        <v>25</v>
      </c>
      <c r="E138" s="7">
        <v>2</v>
      </c>
      <c r="F138" s="7" t="s">
        <v>22</v>
      </c>
      <c r="G138" s="8">
        <v>0</v>
      </c>
      <c r="H138" s="8">
        <v>1</v>
      </c>
      <c r="I138" s="8">
        <v>0</v>
      </c>
      <c r="J138" s="9">
        <v>866100</v>
      </c>
      <c r="K138" s="9"/>
      <c r="L138" s="9"/>
      <c r="M138" s="9"/>
      <c r="N138" s="12">
        <v>866100</v>
      </c>
      <c r="O138" s="9"/>
      <c r="P138" s="9"/>
      <c r="Q138" s="16">
        <v>866100</v>
      </c>
      <c r="R138" s="9"/>
      <c r="S138" s="9"/>
    </row>
    <row r="139" spans="1:19" ht="22.5">
      <c r="A139" s="13" t="s">
        <v>157</v>
      </c>
      <c r="B139" s="14" t="s">
        <v>158</v>
      </c>
      <c r="C139" s="14">
        <v>1669392</v>
      </c>
      <c r="D139" s="15" t="s">
        <v>40</v>
      </c>
      <c r="E139" s="7" t="s">
        <v>22</v>
      </c>
      <c r="F139" s="7">
        <v>73</v>
      </c>
      <c r="G139" s="8">
        <v>0</v>
      </c>
      <c r="H139" s="8">
        <v>0</v>
      </c>
      <c r="I139" s="8">
        <v>1</v>
      </c>
      <c r="J139" s="9">
        <v>11032500</v>
      </c>
      <c r="K139" s="9"/>
      <c r="L139" s="9"/>
      <c r="M139" s="9"/>
      <c r="N139" s="12">
        <v>11032500</v>
      </c>
      <c r="O139" s="9"/>
      <c r="P139" s="9"/>
      <c r="Q139" s="16">
        <v>11032500</v>
      </c>
      <c r="R139" s="9"/>
      <c r="S139" s="9"/>
    </row>
    <row r="140" spans="1:19" ht="22.5">
      <c r="A140" s="13" t="s">
        <v>157</v>
      </c>
      <c r="B140" s="14" t="s">
        <v>158</v>
      </c>
      <c r="C140" s="14">
        <v>3497041</v>
      </c>
      <c r="D140" s="15" t="s">
        <v>30</v>
      </c>
      <c r="E140" s="7" t="s">
        <v>22</v>
      </c>
      <c r="F140" s="7">
        <v>28</v>
      </c>
      <c r="G140" s="8">
        <v>0</v>
      </c>
      <c r="H140" s="8">
        <v>0</v>
      </c>
      <c r="I140" s="8">
        <v>1</v>
      </c>
      <c r="J140" s="9">
        <v>5128300</v>
      </c>
      <c r="K140" s="9"/>
      <c r="L140" s="9"/>
      <c r="M140" s="9"/>
      <c r="N140" s="12">
        <v>5128300</v>
      </c>
      <c r="O140" s="9"/>
      <c r="P140" s="9"/>
      <c r="Q140" s="16">
        <v>5128300</v>
      </c>
      <c r="R140" s="9"/>
      <c r="S140" s="9"/>
    </row>
    <row r="141" spans="1:19" ht="22.5">
      <c r="A141" s="13" t="s">
        <v>159</v>
      </c>
      <c r="B141" s="14" t="s">
        <v>160</v>
      </c>
      <c r="C141" s="14">
        <v>4753016</v>
      </c>
      <c r="D141" s="15" t="s">
        <v>40</v>
      </c>
      <c r="E141" s="7" t="s">
        <v>22</v>
      </c>
      <c r="F141" s="7">
        <v>4</v>
      </c>
      <c r="G141" s="8">
        <v>0</v>
      </c>
      <c r="H141" s="8">
        <v>0</v>
      </c>
      <c r="I141" s="8">
        <v>1</v>
      </c>
      <c r="J141" s="9">
        <v>516600</v>
      </c>
      <c r="K141" s="9"/>
      <c r="L141" s="9">
        <v>28200</v>
      </c>
      <c r="M141" s="9"/>
      <c r="N141" s="12">
        <v>544800</v>
      </c>
      <c r="O141" s="9"/>
      <c r="P141" s="9"/>
      <c r="Q141" s="16">
        <v>544800</v>
      </c>
      <c r="R141" s="9"/>
      <c r="S141" s="9"/>
    </row>
    <row r="142" spans="1:19" ht="22.5">
      <c r="A142" s="13" t="s">
        <v>159</v>
      </c>
      <c r="B142" s="14" t="s">
        <v>160</v>
      </c>
      <c r="C142" s="14">
        <v>6273204</v>
      </c>
      <c r="D142" s="15" t="s">
        <v>49</v>
      </c>
      <c r="E142" s="7" t="s">
        <v>22</v>
      </c>
      <c r="F142" s="7">
        <v>45</v>
      </c>
      <c r="G142" s="8">
        <v>0</v>
      </c>
      <c r="H142" s="8">
        <v>0</v>
      </c>
      <c r="I142" s="8">
        <v>1</v>
      </c>
      <c r="J142" s="9">
        <v>12388700</v>
      </c>
      <c r="K142" s="9"/>
      <c r="L142" s="9"/>
      <c r="M142" s="9"/>
      <c r="N142" s="12">
        <v>12388700</v>
      </c>
      <c r="O142" s="9"/>
      <c r="P142" s="9"/>
      <c r="Q142" s="16">
        <v>12388700</v>
      </c>
      <c r="R142" s="9"/>
      <c r="S142" s="9"/>
    </row>
    <row r="143" spans="1:19" ht="22.5">
      <c r="A143" s="13" t="s">
        <v>159</v>
      </c>
      <c r="B143" s="14" t="s">
        <v>160</v>
      </c>
      <c r="C143" s="14">
        <v>9860216</v>
      </c>
      <c r="D143" s="15" t="s">
        <v>50</v>
      </c>
      <c r="E143" s="7" t="s">
        <v>22</v>
      </c>
      <c r="F143" s="7">
        <v>17</v>
      </c>
      <c r="G143" s="8">
        <v>0</v>
      </c>
      <c r="H143" s="8">
        <v>0</v>
      </c>
      <c r="I143" s="8">
        <v>1</v>
      </c>
      <c r="J143" s="9">
        <v>4570000</v>
      </c>
      <c r="K143" s="9"/>
      <c r="L143" s="9"/>
      <c r="M143" s="9"/>
      <c r="N143" s="12">
        <v>4570000</v>
      </c>
      <c r="O143" s="9"/>
      <c r="P143" s="9"/>
      <c r="Q143" s="16">
        <v>4570000</v>
      </c>
      <c r="R143" s="9"/>
      <c r="S143" s="9"/>
    </row>
    <row r="144" spans="1:19">
      <c r="A144" s="13" t="s">
        <v>161</v>
      </c>
      <c r="B144" s="14" t="s">
        <v>162</v>
      </c>
      <c r="C144" s="14">
        <v>3035071</v>
      </c>
      <c r="D144" s="15" t="s">
        <v>30</v>
      </c>
      <c r="E144" s="7" t="s">
        <v>22</v>
      </c>
      <c r="F144" s="7">
        <v>16</v>
      </c>
      <c r="G144" s="8">
        <v>0</v>
      </c>
      <c r="H144" s="8">
        <v>0</v>
      </c>
      <c r="I144" s="8">
        <v>1</v>
      </c>
      <c r="J144" s="9">
        <v>3156300</v>
      </c>
      <c r="K144" s="9"/>
      <c r="L144" s="9"/>
      <c r="M144" s="9"/>
      <c r="N144" s="12">
        <v>3156300</v>
      </c>
      <c r="O144" s="9"/>
      <c r="P144" s="9"/>
      <c r="Q144" s="16">
        <v>3156300</v>
      </c>
      <c r="R144" s="9"/>
      <c r="S144" s="9"/>
    </row>
    <row r="145" spans="1:19">
      <c r="A145" s="13" t="s">
        <v>161</v>
      </c>
      <c r="B145" s="14" t="s">
        <v>162</v>
      </c>
      <c r="C145" s="14">
        <v>6194435</v>
      </c>
      <c r="D145" s="15" t="s">
        <v>37</v>
      </c>
      <c r="E145" s="7">
        <v>10.63</v>
      </c>
      <c r="F145" s="7" t="s">
        <v>22</v>
      </c>
      <c r="G145" s="8">
        <v>1</v>
      </c>
      <c r="H145" s="8">
        <v>1</v>
      </c>
      <c r="I145" s="8">
        <v>0</v>
      </c>
      <c r="J145" s="9">
        <v>3482700</v>
      </c>
      <c r="K145" s="9"/>
      <c r="L145" s="9"/>
      <c r="M145" s="9"/>
      <c r="N145" s="12">
        <v>3482700</v>
      </c>
      <c r="O145" s="9"/>
      <c r="P145" s="9"/>
      <c r="Q145" s="16">
        <v>3482700</v>
      </c>
      <c r="R145" s="9"/>
      <c r="S145" s="9"/>
    </row>
    <row r="146" spans="1:19">
      <c r="A146" s="13" t="s">
        <v>161</v>
      </c>
      <c r="B146" s="14" t="s">
        <v>162</v>
      </c>
      <c r="C146" s="14">
        <v>7342352</v>
      </c>
      <c r="D146" s="15" t="s">
        <v>40</v>
      </c>
      <c r="E146" s="7" t="s">
        <v>22</v>
      </c>
      <c r="F146" s="7">
        <v>53</v>
      </c>
      <c r="G146" s="8">
        <v>0</v>
      </c>
      <c r="H146" s="8">
        <v>0</v>
      </c>
      <c r="I146" s="8">
        <v>1</v>
      </c>
      <c r="J146" s="9">
        <v>7886700</v>
      </c>
      <c r="K146" s="9"/>
      <c r="L146" s="9"/>
      <c r="M146" s="9"/>
      <c r="N146" s="12">
        <v>7886700</v>
      </c>
      <c r="O146" s="9"/>
      <c r="P146" s="9"/>
      <c r="Q146" s="16">
        <v>7886700</v>
      </c>
      <c r="R146" s="9"/>
      <c r="S146" s="9"/>
    </row>
    <row r="147" spans="1:19">
      <c r="A147" s="13" t="s">
        <v>161</v>
      </c>
      <c r="B147" s="14" t="s">
        <v>162</v>
      </c>
      <c r="C147" s="14">
        <v>9020344</v>
      </c>
      <c r="D147" s="15" t="s">
        <v>27</v>
      </c>
      <c r="E147" s="7" t="s">
        <v>22</v>
      </c>
      <c r="F147" s="7">
        <v>5</v>
      </c>
      <c r="G147" s="8">
        <v>0</v>
      </c>
      <c r="H147" s="8">
        <v>0</v>
      </c>
      <c r="I147" s="8">
        <v>1</v>
      </c>
      <c r="J147" s="9">
        <v>1203100</v>
      </c>
      <c r="K147" s="9"/>
      <c r="L147" s="9"/>
      <c r="M147" s="9"/>
      <c r="N147" s="12">
        <v>1203100</v>
      </c>
      <c r="O147" s="9"/>
      <c r="P147" s="9"/>
      <c r="Q147" s="16">
        <v>1203100</v>
      </c>
      <c r="R147" s="9"/>
      <c r="S147" s="9"/>
    </row>
    <row r="148" spans="1:19" ht="22.5">
      <c r="A148" s="13" t="s">
        <v>163</v>
      </c>
      <c r="B148" s="14" t="s">
        <v>164</v>
      </c>
      <c r="C148" s="14">
        <v>3596614</v>
      </c>
      <c r="D148" s="15" t="s">
        <v>40</v>
      </c>
      <c r="E148" s="7" t="s">
        <v>22</v>
      </c>
      <c r="F148" s="7">
        <v>120</v>
      </c>
      <c r="G148" s="8">
        <v>0</v>
      </c>
      <c r="H148" s="8">
        <v>0</v>
      </c>
      <c r="I148" s="8">
        <v>1</v>
      </c>
      <c r="J148" s="9">
        <v>18563500</v>
      </c>
      <c r="K148" s="9"/>
      <c r="L148" s="9"/>
      <c r="M148" s="9"/>
      <c r="N148" s="12">
        <v>18563500</v>
      </c>
      <c r="O148" s="9"/>
      <c r="P148" s="9"/>
      <c r="Q148" s="16">
        <v>18563500</v>
      </c>
      <c r="R148" s="9"/>
      <c r="S148" s="9"/>
    </row>
    <row r="149" spans="1:19" ht="22.5">
      <c r="A149" s="13" t="s">
        <v>165</v>
      </c>
      <c r="B149" s="14" t="s">
        <v>166</v>
      </c>
      <c r="C149" s="14">
        <v>4873219</v>
      </c>
      <c r="D149" s="15" t="s">
        <v>40</v>
      </c>
      <c r="E149" s="7" t="s">
        <v>22</v>
      </c>
      <c r="F149" s="7">
        <v>88</v>
      </c>
      <c r="G149" s="8">
        <v>0</v>
      </c>
      <c r="H149" s="8">
        <v>0</v>
      </c>
      <c r="I149" s="8">
        <v>1</v>
      </c>
      <c r="J149" s="9">
        <v>12652900</v>
      </c>
      <c r="K149" s="9"/>
      <c r="L149" s="9"/>
      <c r="M149" s="9"/>
      <c r="N149" s="12">
        <v>12652900</v>
      </c>
      <c r="O149" s="9"/>
      <c r="P149" s="9"/>
      <c r="Q149" s="16">
        <v>12652900</v>
      </c>
      <c r="R149" s="9"/>
      <c r="S149" s="9"/>
    </row>
    <row r="150" spans="1:19">
      <c r="A150" s="13" t="s">
        <v>167</v>
      </c>
      <c r="B150" s="14" t="s">
        <v>168</v>
      </c>
      <c r="C150" s="14">
        <v>2124072</v>
      </c>
      <c r="D150" s="15" t="s">
        <v>37</v>
      </c>
      <c r="E150" s="7">
        <v>10.85</v>
      </c>
      <c r="F150" s="7" t="s">
        <v>22</v>
      </c>
      <c r="G150" s="8">
        <v>1</v>
      </c>
      <c r="H150" s="8">
        <v>1</v>
      </c>
      <c r="I150" s="8">
        <v>0</v>
      </c>
      <c r="J150" s="9">
        <v>3400000</v>
      </c>
      <c r="K150" s="9"/>
      <c r="L150" s="9"/>
      <c r="M150" s="9"/>
      <c r="N150" s="12">
        <v>3400000</v>
      </c>
      <c r="O150" s="9"/>
      <c r="P150" s="9"/>
      <c r="Q150" s="16">
        <v>3400000</v>
      </c>
      <c r="R150" s="9"/>
      <c r="S150" s="9"/>
    </row>
    <row r="151" spans="1:19">
      <c r="A151" s="13" t="s">
        <v>169</v>
      </c>
      <c r="B151" s="14" t="s">
        <v>170</v>
      </c>
      <c r="C151" s="14">
        <v>5574242</v>
      </c>
      <c r="D151" s="15" t="s">
        <v>30</v>
      </c>
      <c r="E151" s="7" t="s">
        <v>22</v>
      </c>
      <c r="F151" s="7">
        <v>30</v>
      </c>
      <c r="G151" s="8">
        <v>0</v>
      </c>
      <c r="H151" s="8">
        <v>0</v>
      </c>
      <c r="I151" s="8">
        <v>1</v>
      </c>
      <c r="J151" s="9">
        <v>3693800</v>
      </c>
      <c r="K151" s="9"/>
      <c r="L151" s="9">
        <v>84800</v>
      </c>
      <c r="M151" s="9"/>
      <c r="N151" s="12">
        <v>3778600</v>
      </c>
      <c r="O151" s="9"/>
      <c r="P151" s="9"/>
      <c r="Q151" s="16">
        <v>3778600</v>
      </c>
      <c r="R151" s="9"/>
      <c r="S151" s="9"/>
    </row>
    <row r="152" spans="1:19">
      <c r="A152" s="13" t="s">
        <v>169</v>
      </c>
      <c r="B152" s="14" t="s">
        <v>170</v>
      </c>
      <c r="C152" s="14">
        <v>7996896</v>
      </c>
      <c r="D152" s="15" t="s">
        <v>40</v>
      </c>
      <c r="E152" s="7" t="s">
        <v>22</v>
      </c>
      <c r="F152" s="7">
        <v>4</v>
      </c>
      <c r="G152" s="8">
        <v>0</v>
      </c>
      <c r="H152" s="8">
        <v>0</v>
      </c>
      <c r="I152" s="8">
        <v>1</v>
      </c>
      <c r="J152" s="9">
        <v>592600</v>
      </c>
      <c r="K152" s="9"/>
      <c r="L152" s="9">
        <v>28200</v>
      </c>
      <c r="M152" s="9"/>
      <c r="N152" s="12">
        <v>620800</v>
      </c>
      <c r="O152" s="9"/>
      <c r="P152" s="9"/>
      <c r="Q152" s="16">
        <v>620800</v>
      </c>
      <c r="R152" s="9"/>
      <c r="S152" s="9"/>
    </row>
    <row r="153" spans="1:19" ht="22.5">
      <c r="A153" s="13" t="s">
        <v>171</v>
      </c>
      <c r="B153" s="14" t="s">
        <v>172</v>
      </c>
      <c r="C153" s="14">
        <v>6767042</v>
      </c>
      <c r="D153" s="15" t="s">
        <v>40</v>
      </c>
      <c r="E153" s="7" t="s">
        <v>22</v>
      </c>
      <c r="F153" s="7">
        <v>55</v>
      </c>
      <c r="G153" s="8">
        <v>0</v>
      </c>
      <c r="H153" s="8">
        <v>0</v>
      </c>
      <c r="I153" s="8">
        <v>1</v>
      </c>
      <c r="J153" s="9">
        <v>8005300</v>
      </c>
      <c r="K153" s="9"/>
      <c r="L153" s="9"/>
      <c r="M153" s="9"/>
      <c r="N153" s="12">
        <v>8005300</v>
      </c>
      <c r="O153" s="9"/>
      <c r="P153" s="9"/>
      <c r="Q153" s="16">
        <v>8005300</v>
      </c>
      <c r="R153" s="9"/>
      <c r="S153" s="9"/>
    </row>
    <row r="154" spans="1:19" ht="22.5">
      <c r="A154" s="13" t="s">
        <v>173</v>
      </c>
      <c r="B154" s="14" t="s">
        <v>174</v>
      </c>
      <c r="C154" s="14">
        <v>1167120</v>
      </c>
      <c r="D154" s="15" t="s">
        <v>40</v>
      </c>
      <c r="E154" s="7" t="s">
        <v>22</v>
      </c>
      <c r="F154" s="7">
        <v>133</v>
      </c>
      <c r="G154" s="8">
        <v>0</v>
      </c>
      <c r="H154" s="8">
        <v>0</v>
      </c>
      <c r="I154" s="8">
        <v>1</v>
      </c>
      <c r="J154" s="9">
        <v>20283100</v>
      </c>
      <c r="K154" s="9"/>
      <c r="L154" s="9"/>
      <c r="M154" s="9"/>
      <c r="N154" s="12">
        <v>20283100</v>
      </c>
      <c r="O154" s="9"/>
      <c r="P154" s="9"/>
      <c r="Q154" s="16">
        <v>20283100</v>
      </c>
      <c r="R154" s="9"/>
      <c r="S154" s="9"/>
    </row>
    <row r="155" spans="1:19" ht="22.5">
      <c r="A155" s="13" t="s">
        <v>173</v>
      </c>
      <c r="B155" s="14" t="s">
        <v>174</v>
      </c>
      <c r="C155" s="14">
        <v>3419152</v>
      </c>
      <c r="D155" s="15" t="s">
        <v>80</v>
      </c>
      <c r="E155" s="7" t="s">
        <v>22</v>
      </c>
      <c r="F155" s="7">
        <v>10</v>
      </c>
      <c r="G155" s="8">
        <v>0</v>
      </c>
      <c r="H155" s="8">
        <v>0</v>
      </c>
      <c r="I155" s="8">
        <v>1</v>
      </c>
      <c r="J155" s="9">
        <v>2262400</v>
      </c>
      <c r="K155" s="9"/>
      <c r="L155" s="9"/>
      <c r="M155" s="9"/>
      <c r="N155" s="12">
        <v>2262400</v>
      </c>
      <c r="O155" s="9"/>
      <c r="P155" s="9"/>
      <c r="Q155" s="16">
        <v>2262400</v>
      </c>
      <c r="R155" s="9"/>
      <c r="S155" s="9"/>
    </row>
    <row r="156" spans="1:19" ht="22.5">
      <c r="A156" s="13" t="s">
        <v>173</v>
      </c>
      <c r="B156" s="14" t="s">
        <v>174</v>
      </c>
      <c r="C156" s="14">
        <v>3729885</v>
      </c>
      <c r="D156" s="15" t="s">
        <v>50</v>
      </c>
      <c r="E156" s="7" t="s">
        <v>22</v>
      </c>
      <c r="F156" s="7">
        <v>32</v>
      </c>
      <c r="G156" s="8">
        <v>0</v>
      </c>
      <c r="H156" s="8">
        <v>0</v>
      </c>
      <c r="I156" s="8">
        <v>1</v>
      </c>
      <c r="J156" s="9">
        <v>6861400</v>
      </c>
      <c r="K156" s="9"/>
      <c r="L156" s="9"/>
      <c r="M156" s="9"/>
      <c r="N156" s="12">
        <v>6861400</v>
      </c>
      <c r="O156" s="9"/>
      <c r="P156" s="9"/>
      <c r="Q156" s="16">
        <v>6861400</v>
      </c>
      <c r="R156" s="9"/>
      <c r="S156" s="9"/>
    </row>
    <row r="157" spans="1:19" ht="22.5">
      <c r="A157" s="13" t="s">
        <v>173</v>
      </c>
      <c r="B157" s="14" t="s">
        <v>174</v>
      </c>
      <c r="C157" s="14">
        <v>4053538</v>
      </c>
      <c r="D157" s="15" t="s">
        <v>49</v>
      </c>
      <c r="E157" s="7" t="s">
        <v>22</v>
      </c>
      <c r="F157" s="7">
        <v>75</v>
      </c>
      <c r="G157" s="8">
        <v>0</v>
      </c>
      <c r="H157" s="8">
        <v>0</v>
      </c>
      <c r="I157" s="8">
        <v>1</v>
      </c>
      <c r="J157" s="9">
        <v>19758500</v>
      </c>
      <c r="K157" s="9"/>
      <c r="L157" s="9"/>
      <c r="M157" s="9"/>
      <c r="N157" s="12">
        <v>19758500</v>
      </c>
      <c r="O157" s="9"/>
      <c r="P157" s="9"/>
      <c r="Q157" s="16">
        <v>19758500</v>
      </c>
      <c r="R157" s="9"/>
      <c r="S157" s="9"/>
    </row>
    <row r="158" spans="1:19" ht="22.5">
      <c r="A158" s="13" t="s">
        <v>173</v>
      </c>
      <c r="B158" s="14" t="s">
        <v>174</v>
      </c>
      <c r="C158" s="14">
        <v>5514799</v>
      </c>
      <c r="D158" s="15" t="s">
        <v>25</v>
      </c>
      <c r="E158" s="7">
        <v>2.8</v>
      </c>
      <c r="F158" s="7" t="s">
        <v>22</v>
      </c>
      <c r="G158" s="8">
        <v>0</v>
      </c>
      <c r="H158" s="8">
        <v>1</v>
      </c>
      <c r="I158" s="8">
        <v>0</v>
      </c>
      <c r="J158" s="9">
        <v>2037100</v>
      </c>
      <c r="K158" s="9"/>
      <c r="L158" s="9"/>
      <c r="M158" s="9"/>
      <c r="N158" s="12">
        <v>2037100</v>
      </c>
      <c r="O158" s="9"/>
      <c r="P158" s="9"/>
      <c r="Q158" s="16">
        <v>2037100</v>
      </c>
      <c r="R158" s="9"/>
      <c r="S158" s="9"/>
    </row>
    <row r="159" spans="1:19" ht="22.5">
      <c r="A159" s="13" t="s">
        <v>175</v>
      </c>
      <c r="B159" s="14" t="s">
        <v>176</v>
      </c>
      <c r="C159" s="14">
        <v>2762535</v>
      </c>
      <c r="D159" s="15" t="s">
        <v>49</v>
      </c>
      <c r="E159" s="7" t="s">
        <v>22</v>
      </c>
      <c r="F159" s="7">
        <v>32</v>
      </c>
      <c r="G159" s="8">
        <v>0</v>
      </c>
      <c r="H159" s="8">
        <v>0</v>
      </c>
      <c r="I159" s="8">
        <v>1</v>
      </c>
      <c r="J159" s="9">
        <v>10743500</v>
      </c>
      <c r="K159" s="9"/>
      <c r="L159" s="9"/>
      <c r="M159" s="9"/>
      <c r="N159" s="12">
        <v>10743500</v>
      </c>
      <c r="O159" s="9"/>
      <c r="P159" s="9"/>
      <c r="Q159" s="16">
        <v>10743500</v>
      </c>
      <c r="R159" s="9"/>
      <c r="S159" s="9"/>
    </row>
    <row r="160" spans="1:19" ht="22.5">
      <c r="A160" s="13" t="s">
        <v>177</v>
      </c>
      <c r="B160" s="14" t="s">
        <v>178</v>
      </c>
      <c r="C160" s="14">
        <v>9444267</v>
      </c>
      <c r="D160" s="15" t="s">
        <v>50</v>
      </c>
      <c r="E160" s="7" t="s">
        <v>22</v>
      </c>
      <c r="F160" s="7">
        <v>15</v>
      </c>
      <c r="G160" s="8">
        <v>0</v>
      </c>
      <c r="H160" s="8">
        <v>0</v>
      </c>
      <c r="I160" s="8">
        <v>1</v>
      </c>
      <c r="J160" s="9">
        <v>2468900</v>
      </c>
      <c r="K160" s="9"/>
      <c r="L160" s="9"/>
      <c r="M160" s="9"/>
      <c r="N160" s="12">
        <v>2468900</v>
      </c>
      <c r="O160" s="9"/>
      <c r="P160" s="9"/>
      <c r="Q160" s="16">
        <v>2468900</v>
      </c>
      <c r="R160" s="9"/>
      <c r="S160" s="9"/>
    </row>
    <row r="161" spans="1:19" ht="22.5">
      <c r="A161" s="13" t="s">
        <v>177</v>
      </c>
      <c r="B161" s="14" t="s">
        <v>178</v>
      </c>
      <c r="C161" s="14">
        <v>9565298</v>
      </c>
      <c r="D161" s="15" t="s">
        <v>49</v>
      </c>
      <c r="E161" s="7" t="s">
        <v>22</v>
      </c>
      <c r="F161" s="7">
        <v>79</v>
      </c>
      <c r="G161" s="8">
        <v>0</v>
      </c>
      <c r="H161" s="8">
        <v>0</v>
      </c>
      <c r="I161" s="8">
        <v>1</v>
      </c>
      <c r="J161" s="9">
        <v>21357100</v>
      </c>
      <c r="K161" s="9"/>
      <c r="L161" s="9"/>
      <c r="M161" s="9"/>
      <c r="N161" s="12">
        <v>21357100</v>
      </c>
      <c r="O161" s="9"/>
      <c r="P161" s="9"/>
      <c r="Q161" s="16">
        <v>21357100</v>
      </c>
      <c r="R161" s="9"/>
      <c r="S161" s="9"/>
    </row>
    <row r="162" spans="1:19">
      <c r="A162" s="13" t="s">
        <v>179</v>
      </c>
      <c r="B162" s="14" t="s">
        <v>180</v>
      </c>
      <c r="C162" s="14">
        <v>1444635</v>
      </c>
      <c r="D162" s="15" t="s">
        <v>40</v>
      </c>
      <c r="E162" s="7" t="s">
        <v>22</v>
      </c>
      <c r="F162" s="7">
        <v>6</v>
      </c>
      <c r="G162" s="8">
        <v>0</v>
      </c>
      <c r="H162" s="8">
        <v>0</v>
      </c>
      <c r="I162" s="8">
        <v>1</v>
      </c>
      <c r="J162" s="9">
        <v>864800</v>
      </c>
      <c r="K162" s="9"/>
      <c r="L162" s="9">
        <v>28200</v>
      </c>
      <c r="M162" s="9"/>
      <c r="N162" s="12">
        <v>893000</v>
      </c>
      <c r="O162" s="9"/>
      <c r="P162" s="9"/>
      <c r="Q162" s="16">
        <v>893000</v>
      </c>
      <c r="R162" s="9"/>
      <c r="S162" s="9"/>
    </row>
    <row r="163" spans="1:19">
      <c r="A163" s="13" t="s">
        <v>179</v>
      </c>
      <c r="B163" s="14" t="s">
        <v>180</v>
      </c>
      <c r="C163" s="14">
        <v>8120309</v>
      </c>
      <c r="D163" s="15" t="s">
        <v>30</v>
      </c>
      <c r="E163" s="7" t="s">
        <v>22</v>
      </c>
      <c r="F163" s="7">
        <v>54</v>
      </c>
      <c r="G163" s="8">
        <v>0</v>
      </c>
      <c r="H163" s="8">
        <v>0</v>
      </c>
      <c r="I163" s="8">
        <v>1</v>
      </c>
      <c r="J163" s="9">
        <v>6840800</v>
      </c>
      <c r="K163" s="9"/>
      <c r="L163" s="9">
        <v>169700</v>
      </c>
      <c r="M163" s="9"/>
      <c r="N163" s="12">
        <v>7010500</v>
      </c>
      <c r="O163" s="9"/>
      <c r="P163" s="9"/>
      <c r="Q163" s="16">
        <v>7010500</v>
      </c>
      <c r="R163" s="9"/>
      <c r="S163" s="9"/>
    </row>
    <row r="164" spans="1:19">
      <c r="A164" s="13" t="s">
        <v>181</v>
      </c>
      <c r="B164" s="14" t="s">
        <v>182</v>
      </c>
      <c r="C164" s="14">
        <v>1186211</v>
      </c>
      <c r="D164" s="15" t="s">
        <v>40</v>
      </c>
      <c r="E164" s="7" t="s">
        <v>22</v>
      </c>
      <c r="F164" s="7">
        <v>133</v>
      </c>
      <c r="G164" s="8">
        <v>0</v>
      </c>
      <c r="H164" s="8">
        <v>0</v>
      </c>
      <c r="I164" s="8">
        <v>1</v>
      </c>
      <c r="J164" s="9">
        <v>16387900</v>
      </c>
      <c r="K164" s="9"/>
      <c r="L164" s="9">
        <v>396000</v>
      </c>
      <c r="M164" s="9"/>
      <c r="N164" s="12">
        <v>16783900</v>
      </c>
      <c r="O164" s="9"/>
      <c r="P164" s="9"/>
      <c r="Q164" s="16">
        <v>16783900</v>
      </c>
      <c r="R164" s="9"/>
      <c r="S164" s="9"/>
    </row>
    <row r="165" spans="1:19">
      <c r="A165" s="13" t="s">
        <v>183</v>
      </c>
      <c r="B165" s="14" t="s">
        <v>184</v>
      </c>
      <c r="C165" s="14">
        <v>2273457</v>
      </c>
      <c r="D165" s="15" t="s">
        <v>40</v>
      </c>
      <c r="E165" s="7" t="s">
        <v>22</v>
      </c>
      <c r="F165" s="7">
        <v>57</v>
      </c>
      <c r="G165" s="8">
        <v>0</v>
      </c>
      <c r="H165" s="8">
        <v>0</v>
      </c>
      <c r="I165" s="8">
        <v>1</v>
      </c>
      <c r="J165" s="9">
        <v>8769400</v>
      </c>
      <c r="K165" s="9"/>
      <c r="L165" s="9">
        <v>169700</v>
      </c>
      <c r="M165" s="9"/>
      <c r="N165" s="12">
        <v>8939100</v>
      </c>
      <c r="O165" s="9"/>
      <c r="P165" s="9"/>
      <c r="Q165" s="16">
        <v>8939100</v>
      </c>
      <c r="R165" s="9"/>
      <c r="S165" s="9"/>
    </row>
    <row r="166" spans="1:19">
      <c r="A166" s="13" t="s">
        <v>183</v>
      </c>
      <c r="B166" s="14" t="s">
        <v>184</v>
      </c>
      <c r="C166" s="14">
        <v>3123950</v>
      </c>
      <c r="D166" s="15" t="s">
        <v>30</v>
      </c>
      <c r="E166" s="7" t="s">
        <v>22</v>
      </c>
      <c r="F166" s="7">
        <v>20</v>
      </c>
      <c r="G166" s="8">
        <v>0</v>
      </c>
      <c r="H166" s="8">
        <v>0</v>
      </c>
      <c r="I166" s="8">
        <v>1</v>
      </c>
      <c r="J166" s="9">
        <v>2899200</v>
      </c>
      <c r="K166" s="9"/>
      <c r="L166" s="9">
        <v>56500</v>
      </c>
      <c r="M166" s="9"/>
      <c r="N166" s="12">
        <v>2955700</v>
      </c>
      <c r="O166" s="9"/>
      <c r="P166" s="9"/>
      <c r="Q166" s="16">
        <v>2955700</v>
      </c>
      <c r="R166" s="9"/>
      <c r="S166" s="9"/>
    </row>
    <row r="167" spans="1:19">
      <c r="A167" s="13" t="s">
        <v>183</v>
      </c>
      <c r="B167" s="14" t="s">
        <v>184</v>
      </c>
      <c r="C167" s="14">
        <v>3316135</v>
      </c>
      <c r="D167" s="15" t="s">
        <v>27</v>
      </c>
      <c r="E167" s="7" t="s">
        <v>22</v>
      </c>
      <c r="F167" s="7">
        <v>10</v>
      </c>
      <c r="G167" s="8">
        <v>0</v>
      </c>
      <c r="H167" s="8">
        <v>0</v>
      </c>
      <c r="I167" s="8">
        <v>1</v>
      </c>
      <c r="J167" s="9">
        <v>1586500</v>
      </c>
      <c r="K167" s="9"/>
      <c r="L167" s="9">
        <v>28200</v>
      </c>
      <c r="M167" s="9"/>
      <c r="N167" s="12">
        <v>1614700</v>
      </c>
      <c r="O167" s="9"/>
      <c r="P167" s="9"/>
      <c r="Q167" s="16">
        <v>1614700</v>
      </c>
      <c r="R167" s="9"/>
      <c r="S167" s="9"/>
    </row>
    <row r="168" spans="1:19">
      <c r="A168" s="13" t="s">
        <v>185</v>
      </c>
      <c r="B168" s="14" t="s">
        <v>186</v>
      </c>
      <c r="C168" s="14">
        <v>9769829</v>
      </c>
      <c r="D168" s="15" t="s">
        <v>25</v>
      </c>
      <c r="E168" s="7">
        <v>3.5</v>
      </c>
      <c r="F168" s="7" t="s">
        <v>22</v>
      </c>
      <c r="G168" s="8">
        <v>0</v>
      </c>
      <c r="H168" s="8">
        <v>1</v>
      </c>
      <c r="I168" s="8">
        <v>0</v>
      </c>
      <c r="J168" s="9">
        <v>2143800</v>
      </c>
      <c r="K168" s="9"/>
      <c r="L168" s="9"/>
      <c r="M168" s="9"/>
      <c r="N168" s="12">
        <v>2143800</v>
      </c>
      <c r="O168" s="9"/>
      <c r="P168" s="9"/>
      <c r="Q168" s="16">
        <v>2143800</v>
      </c>
      <c r="R168" s="9"/>
      <c r="S168" s="9"/>
    </row>
    <row r="169" spans="1:19" ht="22.5">
      <c r="A169" s="13" t="s">
        <v>187</v>
      </c>
      <c r="B169" s="14" t="s">
        <v>188</v>
      </c>
      <c r="C169" s="14">
        <v>2207155</v>
      </c>
      <c r="D169" s="15" t="s">
        <v>30</v>
      </c>
      <c r="E169" s="7" t="s">
        <v>22</v>
      </c>
      <c r="F169" s="7">
        <v>42</v>
      </c>
      <c r="G169" s="8">
        <v>0</v>
      </c>
      <c r="H169" s="8">
        <v>0</v>
      </c>
      <c r="I169" s="8">
        <v>1</v>
      </c>
      <c r="J169" s="9">
        <v>7063000</v>
      </c>
      <c r="K169" s="9"/>
      <c r="L169" s="9">
        <v>141400</v>
      </c>
      <c r="M169" s="9"/>
      <c r="N169" s="12">
        <v>7204400</v>
      </c>
      <c r="O169" s="9"/>
      <c r="P169" s="9"/>
      <c r="Q169" s="16">
        <v>7204400</v>
      </c>
      <c r="R169" s="9"/>
      <c r="S169" s="9"/>
    </row>
    <row r="170" spans="1:19" ht="22.5">
      <c r="A170" s="13" t="s">
        <v>187</v>
      </c>
      <c r="B170" s="14" t="s">
        <v>188</v>
      </c>
      <c r="C170" s="14">
        <v>3438039</v>
      </c>
      <c r="D170" s="15" t="s">
        <v>40</v>
      </c>
      <c r="E170" s="7" t="s">
        <v>22</v>
      </c>
      <c r="F170" s="7">
        <v>149</v>
      </c>
      <c r="G170" s="8">
        <v>0</v>
      </c>
      <c r="H170" s="8">
        <v>0</v>
      </c>
      <c r="I170" s="8">
        <v>1</v>
      </c>
      <c r="J170" s="9">
        <v>23036200</v>
      </c>
      <c r="K170" s="9"/>
      <c r="L170" s="9"/>
      <c r="M170" s="9"/>
      <c r="N170" s="12">
        <v>23036200</v>
      </c>
      <c r="O170" s="9"/>
      <c r="P170" s="9"/>
      <c r="Q170" s="16">
        <v>23036200</v>
      </c>
      <c r="R170" s="9"/>
      <c r="S170" s="9"/>
    </row>
    <row r="171" spans="1:19" ht="22.5">
      <c r="A171" s="13" t="s">
        <v>189</v>
      </c>
      <c r="B171" s="14" t="s">
        <v>190</v>
      </c>
      <c r="C171" s="14">
        <v>1275302</v>
      </c>
      <c r="D171" s="15" t="s">
        <v>30</v>
      </c>
      <c r="E171" s="7" t="s">
        <v>22</v>
      </c>
      <c r="F171" s="7">
        <v>114</v>
      </c>
      <c r="G171" s="8">
        <v>0</v>
      </c>
      <c r="H171" s="8">
        <v>0</v>
      </c>
      <c r="I171" s="8">
        <v>1</v>
      </c>
      <c r="J171" s="9">
        <v>17958200</v>
      </c>
      <c r="K171" s="9"/>
      <c r="L171" s="9">
        <v>339400</v>
      </c>
      <c r="M171" s="9"/>
      <c r="N171" s="12">
        <v>18297600</v>
      </c>
      <c r="O171" s="9"/>
      <c r="P171" s="9"/>
      <c r="Q171" s="16">
        <v>18297600</v>
      </c>
      <c r="R171" s="9"/>
      <c r="S171" s="9"/>
    </row>
    <row r="172" spans="1:19" ht="22.5">
      <c r="A172" s="13" t="s">
        <v>189</v>
      </c>
      <c r="B172" s="14" t="s">
        <v>190</v>
      </c>
      <c r="C172" s="14">
        <v>6373063</v>
      </c>
      <c r="D172" s="15" t="s">
        <v>40</v>
      </c>
      <c r="E172" s="7" t="s">
        <v>22</v>
      </c>
      <c r="F172" s="7">
        <v>186</v>
      </c>
      <c r="G172" s="8">
        <v>0</v>
      </c>
      <c r="H172" s="8">
        <v>0</v>
      </c>
      <c r="I172" s="8">
        <v>1</v>
      </c>
      <c r="J172" s="9">
        <v>28800000</v>
      </c>
      <c r="K172" s="9"/>
      <c r="L172" s="9"/>
      <c r="M172" s="9"/>
      <c r="N172" s="12">
        <v>28800000</v>
      </c>
      <c r="O172" s="9"/>
      <c r="P172" s="9"/>
      <c r="Q172" s="16">
        <v>28800000</v>
      </c>
      <c r="R172" s="9"/>
      <c r="S172" s="9"/>
    </row>
    <row r="173" spans="1:19" ht="22.5">
      <c r="A173" s="13" t="s">
        <v>191</v>
      </c>
      <c r="B173" s="14" t="s">
        <v>192</v>
      </c>
      <c r="C173" s="14">
        <v>2120360</v>
      </c>
      <c r="D173" s="15" t="s">
        <v>40</v>
      </c>
      <c r="E173" s="7" t="s">
        <v>22</v>
      </c>
      <c r="F173" s="7">
        <v>103</v>
      </c>
      <c r="G173" s="8">
        <v>0</v>
      </c>
      <c r="H173" s="8">
        <v>0</v>
      </c>
      <c r="I173" s="8">
        <v>1</v>
      </c>
      <c r="J173" s="9">
        <v>14627700</v>
      </c>
      <c r="K173" s="9"/>
      <c r="L173" s="9">
        <v>311100</v>
      </c>
      <c r="M173" s="9"/>
      <c r="N173" s="12">
        <v>14938800</v>
      </c>
      <c r="O173" s="9"/>
      <c r="P173" s="9"/>
      <c r="Q173" s="16">
        <v>14938800</v>
      </c>
      <c r="R173" s="9"/>
      <c r="S173" s="9"/>
    </row>
    <row r="174" spans="1:19" ht="22.5">
      <c r="A174" s="13" t="s">
        <v>193</v>
      </c>
      <c r="B174" s="14" t="s">
        <v>194</v>
      </c>
      <c r="C174" s="14">
        <v>9043642</v>
      </c>
      <c r="D174" s="15" t="s">
        <v>40</v>
      </c>
      <c r="E174" s="7" t="s">
        <v>22</v>
      </c>
      <c r="F174" s="7">
        <v>91</v>
      </c>
      <c r="G174" s="8">
        <v>0</v>
      </c>
      <c r="H174" s="8">
        <v>0</v>
      </c>
      <c r="I174" s="8">
        <v>1</v>
      </c>
      <c r="J174" s="9">
        <v>14406900</v>
      </c>
      <c r="K174" s="9"/>
      <c r="L174" s="9">
        <v>26100</v>
      </c>
      <c r="M174" s="9"/>
      <c r="N174" s="12">
        <v>14433000</v>
      </c>
      <c r="O174" s="9"/>
      <c r="P174" s="9"/>
      <c r="Q174" s="16">
        <v>14433000</v>
      </c>
      <c r="R174" s="9"/>
      <c r="S174" s="9"/>
    </row>
    <row r="175" spans="1:19" ht="22.5">
      <c r="A175" s="13" t="s">
        <v>195</v>
      </c>
      <c r="B175" s="14" t="s">
        <v>196</v>
      </c>
      <c r="C175" s="14">
        <v>2108418</v>
      </c>
      <c r="D175" s="15" t="s">
        <v>27</v>
      </c>
      <c r="E175" s="7" t="s">
        <v>22</v>
      </c>
      <c r="F175" s="7">
        <v>3</v>
      </c>
      <c r="G175" s="8">
        <v>0</v>
      </c>
      <c r="H175" s="8">
        <v>0</v>
      </c>
      <c r="I175" s="8">
        <v>1</v>
      </c>
      <c r="J175" s="9">
        <v>410200</v>
      </c>
      <c r="K175" s="9"/>
      <c r="L175" s="9">
        <v>28200</v>
      </c>
      <c r="M175" s="9"/>
      <c r="N175" s="12">
        <v>438400</v>
      </c>
      <c r="O175" s="9"/>
      <c r="P175" s="9"/>
      <c r="Q175" s="16">
        <v>438400</v>
      </c>
      <c r="R175" s="9"/>
      <c r="S175" s="9"/>
    </row>
    <row r="176" spans="1:19" ht="22.5">
      <c r="A176" s="13" t="s">
        <v>195</v>
      </c>
      <c r="B176" s="14" t="s">
        <v>196</v>
      </c>
      <c r="C176" s="14">
        <v>2971256</v>
      </c>
      <c r="D176" s="15" t="s">
        <v>30</v>
      </c>
      <c r="E176" s="7" t="s">
        <v>22</v>
      </c>
      <c r="F176" s="7">
        <v>61</v>
      </c>
      <c r="G176" s="8">
        <v>0</v>
      </c>
      <c r="H176" s="8">
        <v>0</v>
      </c>
      <c r="I176" s="8">
        <v>1</v>
      </c>
      <c r="J176" s="9">
        <v>7805400</v>
      </c>
      <c r="K176" s="9"/>
      <c r="L176" s="9">
        <v>198000</v>
      </c>
      <c r="M176" s="9"/>
      <c r="N176" s="12">
        <v>8003400</v>
      </c>
      <c r="O176" s="9"/>
      <c r="P176" s="9"/>
      <c r="Q176" s="16">
        <v>8003400</v>
      </c>
      <c r="R176" s="9"/>
      <c r="S176" s="9"/>
    </row>
    <row r="177" spans="1:19" ht="22.5">
      <c r="A177" s="13" t="s">
        <v>195</v>
      </c>
      <c r="B177" s="14" t="s">
        <v>196</v>
      </c>
      <c r="C177" s="14">
        <v>6045618</v>
      </c>
      <c r="D177" s="15" t="s">
        <v>37</v>
      </c>
      <c r="E177" s="7">
        <v>1</v>
      </c>
      <c r="F177" s="7" t="s">
        <v>22</v>
      </c>
      <c r="G177" s="8">
        <v>1</v>
      </c>
      <c r="H177" s="8">
        <v>0</v>
      </c>
      <c r="I177" s="8">
        <v>0</v>
      </c>
      <c r="J177" s="9">
        <v>239800</v>
      </c>
      <c r="K177" s="9"/>
      <c r="L177" s="9"/>
      <c r="M177" s="9"/>
      <c r="N177" s="12">
        <v>239800</v>
      </c>
      <c r="O177" s="9"/>
      <c r="P177" s="9"/>
      <c r="Q177" s="16">
        <v>239800</v>
      </c>
      <c r="R177" s="9"/>
      <c r="S177" s="9"/>
    </row>
    <row r="178" spans="1:19" ht="22.5">
      <c r="A178" s="13" t="s">
        <v>197</v>
      </c>
      <c r="B178" s="14" t="s">
        <v>198</v>
      </c>
      <c r="C178" s="14">
        <v>4915843</v>
      </c>
      <c r="D178" s="15" t="s">
        <v>40</v>
      </c>
      <c r="E178" s="7" t="s">
        <v>22</v>
      </c>
      <c r="F178" s="7">
        <v>166</v>
      </c>
      <c r="G178" s="8">
        <v>0</v>
      </c>
      <c r="H178" s="8">
        <v>0</v>
      </c>
      <c r="I178" s="8">
        <v>1</v>
      </c>
      <c r="J178" s="9">
        <v>26144100</v>
      </c>
      <c r="K178" s="9"/>
      <c r="L178" s="9"/>
      <c r="M178" s="9"/>
      <c r="N178" s="12">
        <v>26144100</v>
      </c>
      <c r="O178" s="9"/>
      <c r="P178" s="9"/>
      <c r="Q178" s="16">
        <v>26144100</v>
      </c>
      <c r="R178" s="9"/>
      <c r="S178" s="9"/>
    </row>
    <row r="179" spans="1:19" ht="22.5">
      <c r="A179" s="13" t="s">
        <v>197</v>
      </c>
      <c r="B179" s="14" t="s">
        <v>198</v>
      </c>
      <c r="C179" s="14">
        <v>5035933</v>
      </c>
      <c r="D179" s="15" t="s">
        <v>37</v>
      </c>
      <c r="E179" s="7">
        <v>4.5</v>
      </c>
      <c r="F179" s="7" t="s">
        <v>22</v>
      </c>
      <c r="G179" s="8">
        <v>1</v>
      </c>
      <c r="H179" s="8">
        <v>1</v>
      </c>
      <c r="I179" s="8">
        <v>0</v>
      </c>
      <c r="J179" s="9">
        <v>2195700</v>
      </c>
      <c r="K179" s="9"/>
      <c r="L179" s="9"/>
      <c r="M179" s="9"/>
      <c r="N179" s="12">
        <v>2195700</v>
      </c>
      <c r="O179" s="9"/>
      <c r="P179" s="9"/>
      <c r="Q179" s="16">
        <v>2195700</v>
      </c>
      <c r="R179" s="9"/>
      <c r="S179" s="9"/>
    </row>
    <row r="180" spans="1:19" ht="22.5">
      <c r="A180" s="13" t="s">
        <v>199</v>
      </c>
      <c r="B180" s="14" t="s">
        <v>200</v>
      </c>
      <c r="C180" s="14">
        <v>2137177</v>
      </c>
      <c r="D180" s="15" t="s">
        <v>25</v>
      </c>
      <c r="E180" s="7">
        <v>1.1499999999999999</v>
      </c>
      <c r="F180" s="7" t="s">
        <v>22</v>
      </c>
      <c r="G180" s="8">
        <v>0</v>
      </c>
      <c r="H180" s="8">
        <v>1</v>
      </c>
      <c r="I180" s="8">
        <v>0</v>
      </c>
      <c r="J180" s="9">
        <v>324000</v>
      </c>
      <c r="K180" s="9"/>
      <c r="L180" s="9"/>
      <c r="M180" s="9"/>
      <c r="N180" s="12">
        <v>324000</v>
      </c>
      <c r="O180" s="9"/>
      <c r="P180" s="9">
        <v>318842</v>
      </c>
      <c r="Q180" s="16">
        <v>5158</v>
      </c>
      <c r="R180" s="9"/>
      <c r="S180" s="9"/>
    </row>
    <row r="181" spans="1:19" ht="22.5">
      <c r="A181" s="13" t="s">
        <v>199</v>
      </c>
      <c r="B181" s="14" t="s">
        <v>200</v>
      </c>
      <c r="C181" s="14">
        <v>2759388</v>
      </c>
      <c r="D181" s="15" t="s">
        <v>26</v>
      </c>
      <c r="E181" s="7">
        <v>0.65</v>
      </c>
      <c r="F181" s="7" t="s">
        <v>22</v>
      </c>
      <c r="G181" s="8">
        <v>0</v>
      </c>
      <c r="H181" s="8">
        <v>1</v>
      </c>
      <c r="I181" s="8">
        <v>0</v>
      </c>
      <c r="J181" s="9">
        <v>256000</v>
      </c>
      <c r="K181" s="9"/>
      <c r="L181" s="9"/>
      <c r="M181" s="9"/>
      <c r="N181" s="12">
        <v>256000</v>
      </c>
      <c r="O181" s="9"/>
      <c r="P181" s="9"/>
      <c r="Q181" s="16">
        <v>256000</v>
      </c>
      <c r="R181" s="9"/>
      <c r="S181" s="9"/>
    </row>
    <row r="182" spans="1:19" ht="22.5">
      <c r="A182" s="13" t="s">
        <v>199</v>
      </c>
      <c r="B182" s="14" t="s">
        <v>200</v>
      </c>
      <c r="C182" s="14">
        <v>8363329</v>
      </c>
      <c r="D182" s="15" t="s">
        <v>37</v>
      </c>
      <c r="E182" s="7">
        <v>2.15</v>
      </c>
      <c r="F182" s="7" t="s">
        <v>22</v>
      </c>
      <c r="G182" s="8">
        <v>1</v>
      </c>
      <c r="H182" s="8">
        <v>1</v>
      </c>
      <c r="I182" s="8">
        <v>0</v>
      </c>
      <c r="J182" s="9">
        <v>422500</v>
      </c>
      <c r="K182" s="9"/>
      <c r="L182" s="9"/>
      <c r="M182" s="9"/>
      <c r="N182" s="12">
        <v>422500</v>
      </c>
      <c r="O182" s="9"/>
      <c r="P182" s="9"/>
      <c r="Q182" s="16">
        <v>422500</v>
      </c>
      <c r="R182" s="9"/>
      <c r="S182" s="9"/>
    </row>
    <row r="183" spans="1:19" ht="22.5">
      <c r="A183" s="13" t="s">
        <v>199</v>
      </c>
      <c r="B183" s="14" t="s">
        <v>200</v>
      </c>
      <c r="C183" s="14">
        <v>9822078</v>
      </c>
      <c r="D183" s="15" t="s">
        <v>40</v>
      </c>
      <c r="E183" s="7" t="s">
        <v>22</v>
      </c>
      <c r="F183" s="7">
        <v>83</v>
      </c>
      <c r="G183" s="8">
        <v>0</v>
      </c>
      <c r="H183" s="8">
        <v>0</v>
      </c>
      <c r="I183" s="8">
        <v>1</v>
      </c>
      <c r="J183" s="9">
        <v>12816000</v>
      </c>
      <c r="K183" s="9"/>
      <c r="L183" s="9"/>
      <c r="M183" s="9"/>
      <c r="N183" s="12">
        <v>12816000</v>
      </c>
      <c r="O183" s="9"/>
      <c r="P183" s="9"/>
      <c r="Q183" s="16">
        <v>12816000</v>
      </c>
      <c r="R183" s="9"/>
      <c r="S183" s="9"/>
    </row>
    <row r="184" spans="1:19" ht="22.5">
      <c r="A184" s="13" t="s">
        <v>201</v>
      </c>
      <c r="B184" s="14" t="s">
        <v>202</v>
      </c>
      <c r="C184" s="14">
        <v>3378845</v>
      </c>
      <c r="D184" s="15" t="s">
        <v>30</v>
      </c>
      <c r="E184" s="7" t="s">
        <v>22</v>
      </c>
      <c r="F184" s="7">
        <v>48</v>
      </c>
      <c r="G184" s="8">
        <v>0</v>
      </c>
      <c r="H184" s="8">
        <v>0</v>
      </c>
      <c r="I184" s="8">
        <v>1</v>
      </c>
      <c r="J184" s="9">
        <v>5961900</v>
      </c>
      <c r="K184" s="9"/>
      <c r="L184" s="9">
        <v>141400</v>
      </c>
      <c r="M184" s="9"/>
      <c r="N184" s="12">
        <v>6103300</v>
      </c>
      <c r="O184" s="9"/>
      <c r="P184" s="9"/>
      <c r="Q184" s="16">
        <v>6103300</v>
      </c>
      <c r="R184" s="9"/>
      <c r="S184" s="9"/>
    </row>
    <row r="185" spans="1:19" ht="22.5">
      <c r="A185" s="13" t="s">
        <v>201</v>
      </c>
      <c r="B185" s="14" t="s">
        <v>202</v>
      </c>
      <c r="C185" s="14">
        <v>7637650</v>
      </c>
      <c r="D185" s="15" t="s">
        <v>40</v>
      </c>
      <c r="E185" s="7" t="s">
        <v>22</v>
      </c>
      <c r="F185" s="7">
        <v>75</v>
      </c>
      <c r="G185" s="8">
        <v>0</v>
      </c>
      <c r="H185" s="8">
        <v>0</v>
      </c>
      <c r="I185" s="8">
        <v>1</v>
      </c>
      <c r="J185" s="9">
        <v>9525600</v>
      </c>
      <c r="K185" s="9"/>
      <c r="L185" s="9">
        <v>226200</v>
      </c>
      <c r="M185" s="9"/>
      <c r="N185" s="12">
        <v>9751800</v>
      </c>
      <c r="O185" s="9"/>
      <c r="P185" s="9"/>
      <c r="Q185" s="16">
        <v>9751800</v>
      </c>
      <c r="R185" s="9"/>
      <c r="S185" s="9"/>
    </row>
    <row r="186" spans="1:19" ht="22.5">
      <c r="A186" s="13" t="s">
        <v>203</v>
      </c>
      <c r="B186" s="14" t="s">
        <v>204</v>
      </c>
      <c r="C186" s="14">
        <v>3225877</v>
      </c>
      <c r="D186" s="15" t="s">
        <v>40</v>
      </c>
      <c r="E186" s="7" t="s">
        <v>22</v>
      </c>
      <c r="F186" s="7">
        <v>56</v>
      </c>
      <c r="G186" s="8">
        <v>0</v>
      </c>
      <c r="H186" s="8">
        <v>0</v>
      </c>
      <c r="I186" s="8">
        <v>1</v>
      </c>
      <c r="J186" s="9">
        <v>8602000</v>
      </c>
      <c r="K186" s="9"/>
      <c r="L186" s="9"/>
      <c r="M186" s="9"/>
      <c r="N186" s="12">
        <v>8602000</v>
      </c>
      <c r="O186" s="9"/>
      <c r="P186" s="9"/>
      <c r="Q186" s="16">
        <v>8602000</v>
      </c>
      <c r="R186" s="9"/>
      <c r="S186" s="9"/>
    </row>
    <row r="187" spans="1:19" ht="22.5">
      <c r="A187" s="13" t="s">
        <v>205</v>
      </c>
      <c r="B187" s="14" t="s">
        <v>206</v>
      </c>
      <c r="C187" s="14">
        <v>4838508</v>
      </c>
      <c r="D187" s="15" t="s">
        <v>40</v>
      </c>
      <c r="E187" s="7" t="s">
        <v>22</v>
      </c>
      <c r="F187" s="7">
        <v>69</v>
      </c>
      <c r="G187" s="8">
        <v>0</v>
      </c>
      <c r="H187" s="8">
        <v>0</v>
      </c>
      <c r="I187" s="8">
        <v>1</v>
      </c>
      <c r="J187" s="9">
        <v>9063800</v>
      </c>
      <c r="K187" s="9"/>
      <c r="L187" s="9">
        <v>198000</v>
      </c>
      <c r="M187" s="9"/>
      <c r="N187" s="12">
        <v>9261800</v>
      </c>
      <c r="O187" s="9"/>
      <c r="P187" s="9"/>
      <c r="Q187" s="16">
        <v>9261800</v>
      </c>
      <c r="R187" s="9"/>
      <c r="S187" s="9"/>
    </row>
    <row r="188" spans="1:19" ht="22.5">
      <c r="A188" s="13" t="s">
        <v>205</v>
      </c>
      <c r="B188" s="14" t="s">
        <v>206</v>
      </c>
      <c r="C188" s="14">
        <v>7671346</v>
      </c>
      <c r="D188" s="15" t="s">
        <v>27</v>
      </c>
      <c r="E188" s="7" t="s">
        <v>22</v>
      </c>
      <c r="F188" s="7">
        <v>7</v>
      </c>
      <c r="G188" s="8">
        <v>0</v>
      </c>
      <c r="H188" s="8">
        <v>0</v>
      </c>
      <c r="I188" s="8">
        <v>1</v>
      </c>
      <c r="J188" s="9">
        <v>1157600</v>
      </c>
      <c r="K188" s="9"/>
      <c r="L188" s="9">
        <v>28200</v>
      </c>
      <c r="M188" s="9"/>
      <c r="N188" s="12">
        <v>1185800</v>
      </c>
      <c r="O188" s="9"/>
      <c r="P188" s="9"/>
      <c r="Q188" s="16">
        <v>1185800</v>
      </c>
      <c r="R188" s="9"/>
      <c r="S188" s="9"/>
    </row>
    <row r="189" spans="1:19" ht="22.5">
      <c r="A189" s="13" t="s">
        <v>205</v>
      </c>
      <c r="B189" s="14" t="s">
        <v>206</v>
      </c>
      <c r="C189" s="14">
        <v>9827880</v>
      </c>
      <c r="D189" s="15" t="s">
        <v>30</v>
      </c>
      <c r="E189" s="7" t="s">
        <v>22</v>
      </c>
      <c r="F189" s="7">
        <v>19</v>
      </c>
      <c r="G189" s="8">
        <v>0</v>
      </c>
      <c r="H189" s="8">
        <v>0</v>
      </c>
      <c r="I189" s="8">
        <v>1</v>
      </c>
      <c r="J189" s="9">
        <v>3693300</v>
      </c>
      <c r="K189" s="9"/>
      <c r="L189" s="9"/>
      <c r="M189" s="9"/>
      <c r="N189" s="12">
        <v>3693300</v>
      </c>
      <c r="O189" s="9"/>
      <c r="P189" s="9"/>
      <c r="Q189" s="16">
        <v>3693300</v>
      </c>
      <c r="R189" s="9"/>
      <c r="S189" s="9"/>
    </row>
    <row r="190" spans="1:19" ht="22.5">
      <c r="A190" s="13" t="s">
        <v>207</v>
      </c>
      <c r="B190" s="14" t="s">
        <v>208</v>
      </c>
      <c r="C190" s="14">
        <v>8111226</v>
      </c>
      <c r="D190" s="15" t="s">
        <v>30</v>
      </c>
      <c r="E190" s="7" t="s">
        <v>22</v>
      </c>
      <c r="F190" s="7">
        <v>94</v>
      </c>
      <c r="G190" s="8">
        <v>0</v>
      </c>
      <c r="H190" s="8">
        <v>0</v>
      </c>
      <c r="I190" s="8">
        <v>1</v>
      </c>
      <c r="J190" s="9">
        <v>18228900</v>
      </c>
      <c r="K190" s="9"/>
      <c r="L190" s="9"/>
      <c r="M190" s="9"/>
      <c r="N190" s="12">
        <v>18228900</v>
      </c>
      <c r="O190" s="9"/>
      <c r="P190" s="9"/>
      <c r="Q190" s="16">
        <v>18228900</v>
      </c>
      <c r="R190" s="9"/>
      <c r="S190" s="9"/>
    </row>
    <row r="191" spans="1:19" ht="22.5">
      <c r="A191" s="13" t="s">
        <v>207</v>
      </c>
      <c r="B191" s="14" t="s">
        <v>208</v>
      </c>
      <c r="C191" s="14">
        <v>9446973</v>
      </c>
      <c r="D191" s="15" t="s">
        <v>40</v>
      </c>
      <c r="E191" s="7" t="s">
        <v>22</v>
      </c>
      <c r="F191" s="7">
        <v>60</v>
      </c>
      <c r="G191" s="8">
        <v>0</v>
      </c>
      <c r="H191" s="8">
        <v>0</v>
      </c>
      <c r="I191" s="8">
        <v>1</v>
      </c>
      <c r="J191" s="9">
        <v>9188400</v>
      </c>
      <c r="K191" s="9"/>
      <c r="L191" s="9"/>
      <c r="M191" s="9"/>
      <c r="N191" s="12">
        <v>9188400</v>
      </c>
      <c r="O191" s="9"/>
      <c r="P191" s="9"/>
      <c r="Q191" s="16">
        <v>9188400</v>
      </c>
      <c r="R191" s="9"/>
      <c r="S191" s="9"/>
    </row>
    <row r="192" spans="1:19" ht="22.5">
      <c r="A192" s="13" t="s">
        <v>209</v>
      </c>
      <c r="B192" s="14" t="s">
        <v>210</v>
      </c>
      <c r="C192" s="14">
        <v>1803219</v>
      </c>
      <c r="D192" s="15" t="s">
        <v>40</v>
      </c>
      <c r="E192" s="7" t="s">
        <v>22</v>
      </c>
      <c r="F192" s="7">
        <v>47</v>
      </c>
      <c r="G192" s="8">
        <v>0</v>
      </c>
      <c r="H192" s="8">
        <v>0</v>
      </c>
      <c r="I192" s="8">
        <v>1</v>
      </c>
      <c r="J192" s="9">
        <v>7064300</v>
      </c>
      <c r="K192" s="9"/>
      <c r="L192" s="9"/>
      <c r="M192" s="9"/>
      <c r="N192" s="12">
        <v>7064300</v>
      </c>
      <c r="O192" s="9"/>
      <c r="P192" s="9"/>
      <c r="Q192" s="16">
        <v>7064300</v>
      </c>
      <c r="R192" s="9"/>
      <c r="S192" s="9"/>
    </row>
    <row r="193" spans="1:19" ht="22.5">
      <c r="A193" s="13" t="s">
        <v>209</v>
      </c>
      <c r="B193" s="14" t="s">
        <v>210</v>
      </c>
      <c r="C193" s="14">
        <v>9196740</v>
      </c>
      <c r="D193" s="15" t="s">
        <v>27</v>
      </c>
      <c r="E193" s="7">
        <v>0.3</v>
      </c>
      <c r="F193" s="7">
        <v>4</v>
      </c>
      <c r="G193" s="8">
        <v>1</v>
      </c>
      <c r="H193" s="8">
        <v>1</v>
      </c>
      <c r="I193" s="8">
        <v>1</v>
      </c>
      <c r="J193" s="9">
        <v>423300</v>
      </c>
      <c r="K193" s="9"/>
      <c r="L193" s="9">
        <v>28200</v>
      </c>
      <c r="M193" s="9"/>
      <c r="N193" s="12">
        <v>451500</v>
      </c>
      <c r="O193" s="9"/>
      <c r="P193" s="9"/>
      <c r="Q193" s="16">
        <v>451500</v>
      </c>
      <c r="R193" s="9"/>
      <c r="S193" s="9"/>
    </row>
    <row r="194" spans="1:19" ht="22.5">
      <c r="A194" s="13" t="s">
        <v>211</v>
      </c>
      <c r="B194" s="14" t="s">
        <v>212</v>
      </c>
      <c r="C194" s="14">
        <v>9889921</v>
      </c>
      <c r="D194" s="15" t="s">
        <v>40</v>
      </c>
      <c r="E194" s="7" t="s">
        <v>22</v>
      </c>
      <c r="F194" s="7">
        <v>70</v>
      </c>
      <c r="G194" s="8">
        <v>0</v>
      </c>
      <c r="H194" s="8">
        <v>0</v>
      </c>
      <c r="I194" s="8">
        <v>1</v>
      </c>
      <c r="J194" s="9">
        <v>9503400</v>
      </c>
      <c r="K194" s="9"/>
      <c r="L194" s="9">
        <v>198000</v>
      </c>
      <c r="M194" s="9"/>
      <c r="N194" s="12">
        <v>9701400</v>
      </c>
      <c r="O194" s="9"/>
      <c r="P194" s="9"/>
      <c r="Q194" s="16">
        <v>9701400</v>
      </c>
      <c r="R194" s="9"/>
      <c r="S194" s="9"/>
    </row>
    <row r="195" spans="1:19" ht="22.5">
      <c r="A195" s="13" t="s">
        <v>213</v>
      </c>
      <c r="B195" s="14" t="s">
        <v>214</v>
      </c>
      <c r="C195" s="14">
        <v>1040113</v>
      </c>
      <c r="D195" s="15" t="s">
        <v>30</v>
      </c>
      <c r="E195" s="7" t="s">
        <v>22</v>
      </c>
      <c r="F195" s="7">
        <v>53</v>
      </c>
      <c r="G195" s="8">
        <v>0</v>
      </c>
      <c r="H195" s="8">
        <v>0</v>
      </c>
      <c r="I195" s="8">
        <v>1</v>
      </c>
      <c r="J195" s="9">
        <v>8619000</v>
      </c>
      <c r="K195" s="9"/>
      <c r="L195" s="9">
        <v>169700</v>
      </c>
      <c r="M195" s="9"/>
      <c r="N195" s="12">
        <v>8788700</v>
      </c>
      <c r="O195" s="9"/>
      <c r="P195" s="9"/>
      <c r="Q195" s="16">
        <v>8788700</v>
      </c>
      <c r="R195" s="9"/>
      <c r="S195" s="9"/>
    </row>
    <row r="196" spans="1:19" ht="22.5">
      <c r="A196" s="13" t="s">
        <v>213</v>
      </c>
      <c r="B196" s="14" t="s">
        <v>214</v>
      </c>
      <c r="C196" s="14">
        <v>1628218</v>
      </c>
      <c r="D196" s="15" t="s">
        <v>40</v>
      </c>
      <c r="E196" s="7" t="s">
        <v>22</v>
      </c>
      <c r="F196" s="7">
        <v>59</v>
      </c>
      <c r="G196" s="8">
        <v>0</v>
      </c>
      <c r="H196" s="8">
        <v>0</v>
      </c>
      <c r="I196" s="8">
        <v>1</v>
      </c>
      <c r="J196" s="9">
        <v>6523500</v>
      </c>
      <c r="K196" s="9"/>
      <c r="L196" s="9">
        <v>169700</v>
      </c>
      <c r="M196" s="9"/>
      <c r="N196" s="12">
        <v>6693200</v>
      </c>
      <c r="O196" s="9"/>
      <c r="P196" s="9"/>
      <c r="Q196" s="16">
        <v>6693200</v>
      </c>
      <c r="R196" s="9"/>
      <c r="S196" s="9"/>
    </row>
    <row r="197" spans="1:19" ht="22.5">
      <c r="A197" s="13" t="s">
        <v>215</v>
      </c>
      <c r="B197" s="14" t="s">
        <v>216</v>
      </c>
      <c r="C197" s="14">
        <v>4884589</v>
      </c>
      <c r="D197" s="15" t="s">
        <v>40</v>
      </c>
      <c r="E197" s="7" t="s">
        <v>22</v>
      </c>
      <c r="F197" s="7">
        <v>48</v>
      </c>
      <c r="G197" s="8">
        <v>0</v>
      </c>
      <c r="H197" s="8">
        <v>0</v>
      </c>
      <c r="I197" s="8">
        <v>1</v>
      </c>
      <c r="J197" s="9">
        <v>7263600</v>
      </c>
      <c r="K197" s="9"/>
      <c r="L197" s="9"/>
      <c r="M197" s="9"/>
      <c r="N197" s="12">
        <v>7263600</v>
      </c>
      <c r="O197" s="9"/>
      <c r="P197" s="9"/>
      <c r="Q197" s="16">
        <v>7263600</v>
      </c>
      <c r="R197" s="9"/>
      <c r="S197" s="9"/>
    </row>
    <row r="198" spans="1:19" ht="22.5">
      <c r="A198" s="13" t="s">
        <v>215</v>
      </c>
      <c r="B198" s="14" t="s">
        <v>216</v>
      </c>
      <c r="C198" s="14">
        <v>9900242</v>
      </c>
      <c r="D198" s="15" t="s">
        <v>30</v>
      </c>
      <c r="E198" s="7" t="s">
        <v>22</v>
      </c>
      <c r="F198" s="7">
        <v>50</v>
      </c>
      <c r="G198" s="8">
        <v>0</v>
      </c>
      <c r="H198" s="8">
        <v>0</v>
      </c>
      <c r="I198" s="8">
        <v>1</v>
      </c>
      <c r="J198" s="9">
        <v>9358600</v>
      </c>
      <c r="K198" s="9"/>
      <c r="L198" s="9"/>
      <c r="M198" s="9"/>
      <c r="N198" s="12">
        <v>9358600</v>
      </c>
      <c r="O198" s="9"/>
      <c r="P198" s="9"/>
      <c r="Q198" s="16">
        <v>9358600</v>
      </c>
      <c r="R198" s="9"/>
      <c r="S198" s="9"/>
    </row>
    <row r="199" spans="1:19" ht="22.5">
      <c r="A199" s="13" t="s">
        <v>217</v>
      </c>
      <c r="B199" s="14" t="s">
        <v>218</v>
      </c>
      <c r="C199" s="14">
        <v>1842610</v>
      </c>
      <c r="D199" s="15" t="s">
        <v>27</v>
      </c>
      <c r="E199" s="7" t="s">
        <v>22</v>
      </c>
      <c r="F199" s="7">
        <v>2</v>
      </c>
      <c r="G199" s="8">
        <v>0</v>
      </c>
      <c r="H199" s="8">
        <v>0</v>
      </c>
      <c r="I199" s="8">
        <v>1</v>
      </c>
      <c r="J199" s="9">
        <v>190600</v>
      </c>
      <c r="K199" s="9"/>
      <c r="L199" s="9"/>
      <c r="M199" s="9"/>
      <c r="N199" s="12">
        <v>190600</v>
      </c>
      <c r="O199" s="9"/>
      <c r="P199" s="9"/>
      <c r="Q199" s="16">
        <v>190600</v>
      </c>
      <c r="R199" s="9"/>
      <c r="S199" s="9"/>
    </row>
    <row r="200" spans="1:19" ht="22.5">
      <c r="A200" s="13" t="s">
        <v>217</v>
      </c>
      <c r="B200" s="14" t="s">
        <v>218</v>
      </c>
      <c r="C200" s="14">
        <v>5097137</v>
      </c>
      <c r="D200" s="15" t="s">
        <v>49</v>
      </c>
      <c r="E200" s="7" t="s">
        <v>22</v>
      </c>
      <c r="F200" s="7">
        <v>48</v>
      </c>
      <c r="G200" s="8">
        <v>0</v>
      </c>
      <c r="H200" s="8">
        <v>0</v>
      </c>
      <c r="I200" s="8">
        <v>1</v>
      </c>
      <c r="J200" s="9">
        <v>13980000</v>
      </c>
      <c r="K200" s="9"/>
      <c r="L200" s="9"/>
      <c r="M200" s="9"/>
      <c r="N200" s="12">
        <v>13980000</v>
      </c>
      <c r="O200" s="9"/>
      <c r="P200" s="9"/>
      <c r="Q200" s="16">
        <v>13980000</v>
      </c>
      <c r="R200" s="9"/>
      <c r="S200" s="9"/>
    </row>
    <row r="201" spans="1:19" ht="22.5">
      <c r="A201" s="13" t="s">
        <v>219</v>
      </c>
      <c r="B201" s="14" t="s">
        <v>220</v>
      </c>
      <c r="C201" s="14">
        <v>2149967</v>
      </c>
      <c r="D201" s="15" t="s">
        <v>40</v>
      </c>
      <c r="E201" s="7" t="s">
        <v>22</v>
      </c>
      <c r="F201" s="7">
        <v>64</v>
      </c>
      <c r="G201" s="8">
        <v>0</v>
      </c>
      <c r="H201" s="8">
        <v>0</v>
      </c>
      <c r="I201" s="8">
        <v>1</v>
      </c>
      <c r="J201" s="9">
        <v>9674400</v>
      </c>
      <c r="K201" s="9"/>
      <c r="L201" s="9"/>
      <c r="M201" s="9"/>
      <c r="N201" s="12">
        <v>9674400</v>
      </c>
      <c r="O201" s="9"/>
      <c r="P201" s="9"/>
      <c r="Q201" s="16">
        <v>9674400</v>
      </c>
      <c r="R201" s="9"/>
      <c r="S201" s="9"/>
    </row>
    <row r="202" spans="1:19" ht="22.5">
      <c r="A202" s="13" t="s">
        <v>219</v>
      </c>
      <c r="B202" s="14" t="s">
        <v>220</v>
      </c>
      <c r="C202" s="14">
        <v>5873144</v>
      </c>
      <c r="D202" s="15" t="s">
        <v>40</v>
      </c>
      <c r="E202" s="7" t="s">
        <v>22</v>
      </c>
      <c r="F202" s="7">
        <v>65</v>
      </c>
      <c r="G202" s="8">
        <v>0</v>
      </c>
      <c r="H202" s="8">
        <v>0</v>
      </c>
      <c r="I202" s="8">
        <v>1</v>
      </c>
      <c r="J202" s="9">
        <v>9998200</v>
      </c>
      <c r="K202" s="9"/>
      <c r="L202" s="9"/>
      <c r="M202" s="9"/>
      <c r="N202" s="12">
        <v>9998200</v>
      </c>
      <c r="O202" s="9"/>
      <c r="P202" s="9"/>
      <c r="Q202" s="16">
        <v>9998200</v>
      </c>
      <c r="R202" s="9"/>
      <c r="S202" s="9"/>
    </row>
    <row r="203" spans="1:19" ht="22.5">
      <c r="A203" s="13" t="s">
        <v>221</v>
      </c>
      <c r="B203" s="14" t="s">
        <v>222</v>
      </c>
      <c r="C203" s="14">
        <v>9921005</v>
      </c>
      <c r="D203" s="15" t="s">
        <v>40</v>
      </c>
      <c r="E203" s="7" t="s">
        <v>22</v>
      </c>
      <c r="F203" s="7">
        <v>130</v>
      </c>
      <c r="G203" s="8">
        <v>0</v>
      </c>
      <c r="H203" s="8">
        <v>0</v>
      </c>
      <c r="I203" s="8">
        <v>1</v>
      </c>
      <c r="J203" s="9">
        <v>13388700</v>
      </c>
      <c r="K203" s="9"/>
      <c r="L203" s="9">
        <v>367700</v>
      </c>
      <c r="M203" s="9"/>
      <c r="N203" s="12">
        <v>13756400</v>
      </c>
      <c r="O203" s="9"/>
      <c r="P203" s="9"/>
      <c r="Q203" s="16">
        <v>13756400</v>
      </c>
      <c r="R203" s="9"/>
      <c r="S203" s="9"/>
    </row>
    <row r="204" spans="1:19" ht="22.5">
      <c r="A204" s="13" t="s">
        <v>223</v>
      </c>
      <c r="B204" s="14" t="s">
        <v>224</v>
      </c>
      <c r="C204" s="14">
        <v>5188116</v>
      </c>
      <c r="D204" s="15" t="s">
        <v>37</v>
      </c>
      <c r="E204" s="7">
        <v>2</v>
      </c>
      <c r="F204" s="7" t="s">
        <v>22</v>
      </c>
      <c r="G204" s="8">
        <v>1</v>
      </c>
      <c r="H204" s="8">
        <v>0</v>
      </c>
      <c r="I204" s="8">
        <v>0</v>
      </c>
      <c r="J204" s="9">
        <v>684500</v>
      </c>
      <c r="K204" s="9"/>
      <c r="L204" s="9"/>
      <c r="M204" s="9"/>
      <c r="N204" s="12">
        <v>684500</v>
      </c>
      <c r="O204" s="9"/>
      <c r="P204" s="9"/>
      <c r="Q204" s="16">
        <v>684500</v>
      </c>
      <c r="R204" s="9"/>
      <c r="S204" s="9"/>
    </row>
    <row r="205" spans="1:19" ht="22.5">
      <c r="A205" s="13" t="s">
        <v>223</v>
      </c>
      <c r="B205" s="14" t="s">
        <v>224</v>
      </c>
      <c r="C205" s="14">
        <v>5431724</v>
      </c>
      <c r="D205" s="15" t="s">
        <v>40</v>
      </c>
      <c r="E205" s="7" t="s">
        <v>22</v>
      </c>
      <c r="F205" s="7">
        <v>102</v>
      </c>
      <c r="G205" s="8">
        <v>0</v>
      </c>
      <c r="H205" s="8">
        <v>0</v>
      </c>
      <c r="I205" s="8">
        <v>1</v>
      </c>
      <c r="J205" s="9">
        <v>9488800</v>
      </c>
      <c r="K205" s="9"/>
      <c r="L205" s="9">
        <v>311100</v>
      </c>
      <c r="M205" s="9"/>
      <c r="N205" s="12">
        <v>9799900</v>
      </c>
      <c r="O205" s="9"/>
      <c r="P205" s="9"/>
      <c r="Q205" s="16">
        <v>9799900</v>
      </c>
      <c r="R205" s="9"/>
      <c r="S205" s="9"/>
    </row>
    <row r="206" spans="1:19" ht="22.5">
      <c r="A206" s="13" t="s">
        <v>223</v>
      </c>
      <c r="B206" s="14" t="s">
        <v>224</v>
      </c>
      <c r="C206" s="14">
        <v>5688683</v>
      </c>
      <c r="D206" s="15" t="s">
        <v>30</v>
      </c>
      <c r="E206" s="7" t="s">
        <v>22</v>
      </c>
      <c r="F206" s="7">
        <v>10</v>
      </c>
      <c r="G206" s="8">
        <v>0</v>
      </c>
      <c r="H206" s="8">
        <v>0</v>
      </c>
      <c r="I206" s="8">
        <v>1</v>
      </c>
      <c r="J206" s="9">
        <v>1290800</v>
      </c>
      <c r="K206" s="9"/>
      <c r="L206" s="9">
        <v>28200</v>
      </c>
      <c r="M206" s="9"/>
      <c r="N206" s="12">
        <v>1319000</v>
      </c>
      <c r="O206" s="9"/>
      <c r="P206" s="9"/>
      <c r="Q206" s="16">
        <v>1319000</v>
      </c>
      <c r="R206" s="9"/>
      <c r="S206" s="9"/>
    </row>
    <row r="207" spans="1:19" ht="22.5">
      <c r="A207" s="13" t="s">
        <v>223</v>
      </c>
      <c r="B207" s="14" t="s">
        <v>224</v>
      </c>
      <c r="C207" s="14">
        <v>6696492</v>
      </c>
      <c r="D207" s="15" t="s">
        <v>27</v>
      </c>
      <c r="E207" s="7" t="s">
        <v>22</v>
      </c>
      <c r="F207" s="7">
        <v>4</v>
      </c>
      <c r="G207" s="8">
        <v>0</v>
      </c>
      <c r="H207" s="8">
        <v>0</v>
      </c>
      <c r="I207" s="8">
        <v>1</v>
      </c>
      <c r="J207" s="9">
        <v>962500</v>
      </c>
      <c r="K207" s="9"/>
      <c r="L207" s="9"/>
      <c r="M207" s="9"/>
      <c r="N207" s="12">
        <v>962500</v>
      </c>
      <c r="O207" s="9"/>
      <c r="P207" s="9"/>
      <c r="Q207" s="16">
        <v>962500</v>
      </c>
      <c r="R207" s="9"/>
      <c r="S207" s="9"/>
    </row>
    <row r="208" spans="1:19" ht="22.5">
      <c r="A208" s="13" t="s">
        <v>225</v>
      </c>
      <c r="B208" s="14" t="s">
        <v>226</v>
      </c>
      <c r="C208" s="14">
        <v>7450084</v>
      </c>
      <c r="D208" s="15" t="s">
        <v>40</v>
      </c>
      <c r="E208" s="7" t="s">
        <v>22</v>
      </c>
      <c r="F208" s="7">
        <v>104</v>
      </c>
      <c r="G208" s="8">
        <v>0</v>
      </c>
      <c r="H208" s="8">
        <v>0</v>
      </c>
      <c r="I208" s="8">
        <v>1</v>
      </c>
      <c r="J208" s="9">
        <v>15109600</v>
      </c>
      <c r="K208" s="9"/>
      <c r="L208" s="9">
        <v>311100</v>
      </c>
      <c r="M208" s="9"/>
      <c r="N208" s="12">
        <v>15420700</v>
      </c>
      <c r="O208" s="9"/>
      <c r="P208" s="9"/>
      <c r="Q208" s="16">
        <v>15420700</v>
      </c>
      <c r="R208" s="9"/>
      <c r="S208" s="9"/>
    </row>
    <row r="209" spans="1:19" ht="22.5">
      <c r="A209" s="13" t="s">
        <v>227</v>
      </c>
      <c r="B209" s="14" t="s">
        <v>228</v>
      </c>
      <c r="C209" s="14">
        <v>5286623</v>
      </c>
      <c r="D209" s="15" t="s">
        <v>40</v>
      </c>
      <c r="E209" s="7" t="s">
        <v>22</v>
      </c>
      <c r="F209" s="7">
        <v>95</v>
      </c>
      <c r="G209" s="8">
        <v>0</v>
      </c>
      <c r="H209" s="8">
        <v>0</v>
      </c>
      <c r="I209" s="8">
        <v>1</v>
      </c>
      <c r="J209" s="9">
        <v>8837600</v>
      </c>
      <c r="K209" s="9"/>
      <c r="L209" s="9">
        <v>162400</v>
      </c>
      <c r="M209" s="9"/>
      <c r="N209" s="12">
        <v>9000000</v>
      </c>
      <c r="O209" s="9"/>
      <c r="P209" s="9"/>
      <c r="Q209" s="16">
        <v>9000000</v>
      </c>
      <c r="R209" s="9"/>
      <c r="S209" s="9"/>
    </row>
    <row r="210" spans="1:19" ht="22.5">
      <c r="A210" s="13" t="s">
        <v>229</v>
      </c>
      <c r="B210" s="14" t="s">
        <v>230</v>
      </c>
      <c r="C210" s="14">
        <v>1284245</v>
      </c>
      <c r="D210" s="15" t="s">
        <v>49</v>
      </c>
      <c r="E210" s="7" t="s">
        <v>22</v>
      </c>
      <c r="F210" s="7">
        <v>50</v>
      </c>
      <c r="G210" s="8">
        <v>0</v>
      </c>
      <c r="H210" s="8">
        <v>0</v>
      </c>
      <c r="I210" s="8">
        <v>1</v>
      </c>
      <c r="J210" s="9">
        <v>13117400</v>
      </c>
      <c r="K210" s="9"/>
      <c r="L210" s="9"/>
      <c r="M210" s="9"/>
      <c r="N210" s="12">
        <v>13117400</v>
      </c>
      <c r="O210" s="9"/>
      <c r="P210" s="9"/>
      <c r="Q210" s="16">
        <v>13117400</v>
      </c>
      <c r="R210" s="9"/>
      <c r="S210" s="9"/>
    </row>
    <row r="211" spans="1:19">
      <c r="A211" s="13" t="s">
        <v>231</v>
      </c>
      <c r="B211" s="14" t="s">
        <v>232</v>
      </c>
      <c r="C211" s="14">
        <v>7155077</v>
      </c>
      <c r="D211" s="15" t="s">
        <v>37</v>
      </c>
      <c r="E211" s="7">
        <v>5.0199999999999996</v>
      </c>
      <c r="F211" s="7" t="s">
        <v>22</v>
      </c>
      <c r="G211" s="8">
        <v>1</v>
      </c>
      <c r="H211" s="8">
        <v>1</v>
      </c>
      <c r="I211" s="8">
        <v>0</v>
      </c>
      <c r="J211" s="9">
        <v>2153500</v>
      </c>
      <c r="K211" s="9"/>
      <c r="L211" s="9"/>
      <c r="M211" s="9"/>
      <c r="N211" s="12">
        <v>2153500</v>
      </c>
      <c r="O211" s="9"/>
      <c r="P211" s="9"/>
      <c r="Q211" s="16">
        <v>2153500</v>
      </c>
      <c r="R211" s="9"/>
      <c r="S211" s="9"/>
    </row>
    <row r="212" spans="1:19" ht="22.5">
      <c r="A212" s="13" t="s">
        <v>233</v>
      </c>
      <c r="B212" s="14" t="s">
        <v>234</v>
      </c>
      <c r="C212" s="14">
        <v>2390237</v>
      </c>
      <c r="D212" s="15" t="s">
        <v>37</v>
      </c>
      <c r="E212" s="7">
        <v>8</v>
      </c>
      <c r="F212" s="7" t="s">
        <v>22</v>
      </c>
      <c r="G212" s="8">
        <v>1</v>
      </c>
      <c r="H212" s="8">
        <v>1</v>
      </c>
      <c r="I212" s="8">
        <v>0</v>
      </c>
      <c r="J212" s="9">
        <v>3006600</v>
      </c>
      <c r="K212" s="9"/>
      <c r="L212" s="9"/>
      <c r="M212" s="9"/>
      <c r="N212" s="12">
        <v>3006600</v>
      </c>
      <c r="O212" s="9"/>
      <c r="P212" s="9"/>
      <c r="Q212" s="16">
        <v>3006600</v>
      </c>
      <c r="R212" s="9"/>
      <c r="S212" s="9"/>
    </row>
    <row r="213" spans="1:19" ht="22.5">
      <c r="A213" s="13" t="s">
        <v>233</v>
      </c>
      <c r="B213" s="14" t="s">
        <v>234</v>
      </c>
      <c r="C213" s="14">
        <v>4620437</v>
      </c>
      <c r="D213" s="15" t="s">
        <v>25</v>
      </c>
      <c r="E213" s="7">
        <v>3</v>
      </c>
      <c r="F213" s="7" t="s">
        <v>22</v>
      </c>
      <c r="G213" s="8">
        <v>0</v>
      </c>
      <c r="H213" s="8">
        <v>1</v>
      </c>
      <c r="I213" s="8">
        <v>0</v>
      </c>
      <c r="J213" s="9">
        <v>602800</v>
      </c>
      <c r="K213" s="9"/>
      <c r="L213" s="9"/>
      <c r="M213" s="9"/>
      <c r="N213" s="12">
        <v>602800</v>
      </c>
      <c r="O213" s="9"/>
      <c r="P213" s="9"/>
      <c r="Q213" s="16">
        <v>602800</v>
      </c>
      <c r="R213" s="9"/>
      <c r="S213" s="9"/>
    </row>
    <row r="214" spans="1:19" ht="22.5">
      <c r="A214" s="13" t="s">
        <v>233</v>
      </c>
      <c r="B214" s="14" t="s">
        <v>234</v>
      </c>
      <c r="C214" s="14">
        <v>8961411</v>
      </c>
      <c r="D214" s="15" t="s">
        <v>27</v>
      </c>
      <c r="E214" s="7" t="s">
        <v>22</v>
      </c>
      <c r="F214" s="7">
        <v>4</v>
      </c>
      <c r="G214" s="8">
        <v>0</v>
      </c>
      <c r="H214" s="8">
        <v>0</v>
      </c>
      <c r="I214" s="8">
        <v>1</v>
      </c>
      <c r="J214" s="9">
        <v>636800</v>
      </c>
      <c r="K214" s="9"/>
      <c r="L214" s="9"/>
      <c r="M214" s="9"/>
      <c r="N214" s="12">
        <v>636800</v>
      </c>
      <c r="O214" s="9"/>
      <c r="P214" s="9"/>
      <c r="Q214" s="16">
        <v>636800</v>
      </c>
      <c r="R214" s="9"/>
      <c r="S214" s="9"/>
    </row>
    <row r="215" spans="1:19">
      <c r="A215" s="13" t="s">
        <v>235</v>
      </c>
      <c r="B215" s="14" t="s">
        <v>236</v>
      </c>
      <c r="C215" s="14">
        <v>2737309</v>
      </c>
      <c r="D215" s="15" t="s">
        <v>30</v>
      </c>
      <c r="E215" s="7" t="s">
        <v>22</v>
      </c>
      <c r="F215" s="7">
        <v>70</v>
      </c>
      <c r="G215" s="8">
        <v>0</v>
      </c>
      <c r="H215" s="8">
        <v>0</v>
      </c>
      <c r="I215" s="8">
        <v>1</v>
      </c>
      <c r="J215" s="9">
        <v>8780600</v>
      </c>
      <c r="K215" s="9"/>
      <c r="L215" s="9">
        <v>198000</v>
      </c>
      <c r="M215" s="9"/>
      <c r="N215" s="12">
        <v>8978600</v>
      </c>
      <c r="O215" s="9"/>
      <c r="P215" s="9"/>
      <c r="Q215" s="16">
        <v>8978600</v>
      </c>
      <c r="R215" s="9"/>
      <c r="S215" s="9"/>
    </row>
    <row r="216" spans="1:19">
      <c r="A216" s="13" t="s">
        <v>235</v>
      </c>
      <c r="B216" s="14" t="s">
        <v>236</v>
      </c>
      <c r="C216" s="14">
        <v>7173961</v>
      </c>
      <c r="D216" s="15" t="s">
        <v>40</v>
      </c>
      <c r="E216" s="7" t="s">
        <v>22</v>
      </c>
      <c r="F216" s="7">
        <v>30</v>
      </c>
      <c r="G216" s="8">
        <v>0</v>
      </c>
      <c r="H216" s="8">
        <v>0</v>
      </c>
      <c r="I216" s="8">
        <v>1</v>
      </c>
      <c r="J216" s="9">
        <v>3765600</v>
      </c>
      <c r="K216" s="9"/>
      <c r="L216" s="9">
        <v>84800</v>
      </c>
      <c r="M216" s="9"/>
      <c r="N216" s="12">
        <v>3850400</v>
      </c>
      <c r="O216" s="9"/>
      <c r="P216" s="9"/>
      <c r="Q216" s="16">
        <v>3850400</v>
      </c>
      <c r="R216" s="9"/>
      <c r="S216" s="9"/>
    </row>
    <row r="217" spans="1:19">
      <c r="A217" s="13" t="s">
        <v>237</v>
      </c>
      <c r="B217" s="14" t="s">
        <v>238</v>
      </c>
      <c r="C217" s="14">
        <v>6253820</v>
      </c>
      <c r="D217" s="15" t="s">
        <v>40</v>
      </c>
      <c r="E217" s="7" t="s">
        <v>22</v>
      </c>
      <c r="F217" s="7">
        <v>76</v>
      </c>
      <c r="G217" s="8">
        <v>0</v>
      </c>
      <c r="H217" s="8">
        <v>0</v>
      </c>
      <c r="I217" s="8">
        <v>1</v>
      </c>
      <c r="J217" s="9">
        <v>7070100</v>
      </c>
      <c r="K217" s="9"/>
      <c r="L217" s="9">
        <v>226200</v>
      </c>
      <c r="M217" s="9"/>
      <c r="N217" s="12">
        <v>7296300</v>
      </c>
      <c r="O217" s="9"/>
      <c r="P217" s="9"/>
      <c r="Q217" s="16">
        <v>7296300</v>
      </c>
      <c r="R217" s="9"/>
      <c r="S217" s="9"/>
    </row>
    <row r="218" spans="1:19">
      <c r="A218" s="13" t="s">
        <v>237</v>
      </c>
      <c r="B218" s="14" t="s">
        <v>238</v>
      </c>
      <c r="C218" s="14">
        <v>7770879</v>
      </c>
      <c r="D218" s="15" t="s">
        <v>30</v>
      </c>
      <c r="E218" s="7" t="s">
        <v>22</v>
      </c>
      <c r="F218" s="7">
        <v>14</v>
      </c>
      <c r="G218" s="8">
        <v>0</v>
      </c>
      <c r="H218" s="8">
        <v>0</v>
      </c>
      <c r="I218" s="8">
        <v>1</v>
      </c>
      <c r="J218" s="9">
        <v>2200000</v>
      </c>
      <c r="K218" s="9"/>
      <c r="L218" s="9"/>
      <c r="M218" s="9"/>
      <c r="N218" s="12">
        <v>2200000</v>
      </c>
      <c r="O218" s="9"/>
      <c r="P218" s="9"/>
      <c r="Q218" s="16">
        <v>2200000</v>
      </c>
      <c r="R218" s="9"/>
      <c r="S218" s="9"/>
    </row>
    <row r="219" spans="1:19">
      <c r="A219" s="13" t="s">
        <v>237</v>
      </c>
      <c r="B219" s="14" t="s">
        <v>238</v>
      </c>
      <c r="C219" s="14">
        <v>9121980</v>
      </c>
      <c r="D219" s="15" t="s">
        <v>37</v>
      </c>
      <c r="E219" s="7">
        <v>8.5</v>
      </c>
      <c r="F219" s="7" t="s">
        <v>22</v>
      </c>
      <c r="G219" s="8">
        <v>1</v>
      </c>
      <c r="H219" s="8">
        <v>1</v>
      </c>
      <c r="I219" s="8">
        <v>0</v>
      </c>
      <c r="J219" s="9">
        <v>2400000</v>
      </c>
      <c r="K219" s="9"/>
      <c r="L219" s="9"/>
      <c r="M219" s="9"/>
      <c r="N219" s="12">
        <v>2400000</v>
      </c>
      <c r="O219" s="9"/>
      <c r="P219" s="9"/>
      <c r="Q219" s="16">
        <v>2400000</v>
      </c>
      <c r="R219" s="9"/>
      <c r="S219" s="9"/>
    </row>
    <row r="220" spans="1:19">
      <c r="A220" s="13" t="s">
        <v>237</v>
      </c>
      <c r="B220" s="14" t="s">
        <v>238</v>
      </c>
      <c r="C220" s="14">
        <v>9132885</v>
      </c>
      <c r="D220" s="15" t="s">
        <v>25</v>
      </c>
      <c r="E220" s="7">
        <v>1.6</v>
      </c>
      <c r="F220" s="7" t="s">
        <v>22</v>
      </c>
      <c r="G220" s="8">
        <v>0</v>
      </c>
      <c r="H220" s="8">
        <v>1</v>
      </c>
      <c r="I220" s="8">
        <v>0</v>
      </c>
      <c r="J220" s="9">
        <v>557100</v>
      </c>
      <c r="K220" s="9"/>
      <c r="L220" s="9"/>
      <c r="M220" s="9"/>
      <c r="N220" s="12">
        <v>557100</v>
      </c>
      <c r="O220" s="9"/>
      <c r="P220" s="9"/>
      <c r="Q220" s="16">
        <v>557100</v>
      </c>
      <c r="R220" s="9"/>
      <c r="S220" s="9"/>
    </row>
    <row r="221" spans="1:19" ht="33.75">
      <c r="A221" s="13" t="s">
        <v>239</v>
      </c>
      <c r="B221" s="14" t="s">
        <v>240</v>
      </c>
      <c r="C221" s="14">
        <v>6843555</v>
      </c>
      <c r="D221" s="15" t="s">
        <v>26</v>
      </c>
      <c r="E221" s="7">
        <v>1.02</v>
      </c>
      <c r="F221" s="7" t="s">
        <v>22</v>
      </c>
      <c r="G221" s="8">
        <v>0</v>
      </c>
      <c r="H221" s="8">
        <v>1</v>
      </c>
      <c r="I221" s="8">
        <v>0</v>
      </c>
      <c r="J221" s="9">
        <v>226200</v>
      </c>
      <c r="K221" s="9"/>
      <c r="L221" s="9"/>
      <c r="M221" s="9"/>
      <c r="N221" s="12">
        <v>226200</v>
      </c>
      <c r="O221" s="9"/>
      <c r="P221" s="9"/>
      <c r="Q221" s="16">
        <v>226200</v>
      </c>
      <c r="R221" s="9"/>
      <c r="S221" s="9"/>
    </row>
    <row r="222" spans="1:19" ht="33.75">
      <c r="A222" s="13" t="s">
        <v>239</v>
      </c>
      <c r="B222" s="14" t="s">
        <v>240</v>
      </c>
      <c r="C222" s="14">
        <v>7731648</v>
      </c>
      <c r="D222" s="15" t="s">
        <v>37</v>
      </c>
      <c r="E222" s="7">
        <v>3.5</v>
      </c>
      <c r="F222" s="7" t="s">
        <v>22</v>
      </c>
      <c r="G222" s="8">
        <v>1</v>
      </c>
      <c r="H222" s="8">
        <v>1</v>
      </c>
      <c r="I222" s="8">
        <v>0</v>
      </c>
      <c r="J222" s="9">
        <v>1210400</v>
      </c>
      <c r="K222" s="9"/>
      <c r="L222" s="9"/>
      <c r="M222" s="9"/>
      <c r="N222" s="12">
        <v>1210400</v>
      </c>
      <c r="O222" s="9"/>
      <c r="P222" s="9"/>
      <c r="Q222" s="16">
        <v>1210400</v>
      </c>
      <c r="R222" s="9"/>
      <c r="S222" s="9"/>
    </row>
    <row r="223" spans="1:19" ht="22.5">
      <c r="A223" s="13" t="s">
        <v>241</v>
      </c>
      <c r="B223" s="14" t="s">
        <v>242</v>
      </c>
      <c r="C223" s="14">
        <v>3289798</v>
      </c>
      <c r="D223" s="15" t="s">
        <v>40</v>
      </c>
      <c r="E223" s="7" t="s">
        <v>22</v>
      </c>
      <c r="F223" s="7">
        <v>82</v>
      </c>
      <c r="G223" s="8">
        <v>0</v>
      </c>
      <c r="H223" s="8">
        <v>0</v>
      </c>
      <c r="I223" s="8">
        <v>1</v>
      </c>
      <c r="J223" s="9">
        <v>12573000</v>
      </c>
      <c r="K223" s="9"/>
      <c r="L223" s="9"/>
      <c r="M223" s="9"/>
      <c r="N223" s="12">
        <v>12573000</v>
      </c>
      <c r="O223" s="9"/>
      <c r="P223" s="9"/>
      <c r="Q223" s="16">
        <v>12573000</v>
      </c>
      <c r="R223" s="9"/>
      <c r="S223" s="9"/>
    </row>
    <row r="224" spans="1:19">
      <c r="A224" s="13" t="s">
        <v>243</v>
      </c>
      <c r="B224" s="14" t="s">
        <v>244</v>
      </c>
      <c r="C224" s="14">
        <v>7877605</v>
      </c>
      <c r="D224" s="15" t="s">
        <v>107</v>
      </c>
      <c r="E224" s="7">
        <v>4.2699999999999996</v>
      </c>
      <c r="F224" s="7" t="s">
        <v>22</v>
      </c>
      <c r="G224" s="8">
        <v>1</v>
      </c>
      <c r="H224" s="8">
        <v>1</v>
      </c>
      <c r="I224" s="8">
        <v>0</v>
      </c>
      <c r="J224" s="9">
        <v>2635400</v>
      </c>
      <c r="K224" s="9"/>
      <c r="L224" s="9"/>
      <c r="M224" s="9"/>
      <c r="N224" s="12">
        <v>2635400</v>
      </c>
      <c r="O224" s="9"/>
      <c r="P224" s="9"/>
      <c r="Q224" s="16">
        <v>2635400</v>
      </c>
      <c r="R224" s="9"/>
      <c r="S224" s="9"/>
    </row>
    <row r="225" spans="1:19">
      <c r="A225" s="13" t="s">
        <v>245</v>
      </c>
      <c r="B225" s="14" t="s">
        <v>246</v>
      </c>
      <c r="C225" s="14">
        <v>2261593</v>
      </c>
      <c r="D225" s="15" t="s">
        <v>50</v>
      </c>
      <c r="E225" s="7" t="s">
        <v>22</v>
      </c>
      <c r="F225" s="7">
        <v>29</v>
      </c>
      <c r="G225" s="8">
        <v>0</v>
      </c>
      <c r="H225" s="8">
        <v>0</v>
      </c>
      <c r="I225" s="8">
        <v>1</v>
      </c>
      <c r="J225" s="9">
        <v>6141100</v>
      </c>
      <c r="K225" s="9"/>
      <c r="L225" s="9"/>
      <c r="M225" s="9"/>
      <c r="N225" s="12">
        <v>6141100</v>
      </c>
      <c r="O225" s="9"/>
      <c r="P225" s="9">
        <v>884129.24</v>
      </c>
      <c r="Q225" s="16">
        <v>5256970.76</v>
      </c>
      <c r="R225" s="9"/>
      <c r="S225" s="9"/>
    </row>
    <row r="226" spans="1:19">
      <c r="A226" s="13" t="s">
        <v>247</v>
      </c>
      <c r="B226" s="14" t="s">
        <v>248</v>
      </c>
      <c r="C226" s="14">
        <v>5878280</v>
      </c>
      <c r="D226" s="15" t="s">
        <v>50</v>
      </c>
      <c r="E226" s="7" t="s">
        <v>22</v>
      </c>
      <c r="F226" s="7">
        <v>24</v>
      </c>
      <c r="G226" s="8">
        <v>0</v>
      </c>
      <c r="H226" s="8">
        <v>0</v>
      </c>
      <c r="I226" s="8">
        <v>1</v>
      </c>
      <c r="J226" s="9">
        <v>6544000</v>
      </c>
      <c r="K226" s="9"/>
      <c r="L226" s="9"/>
      <c r="M226" s="9"/>
      <c r="N226" s="12">
        <v>6544000</v>
      </c>
      <c r="O226" s="9"/>
      <c r="P226" s="9">
        <v>15000</v>
      </c>
      <c r="Q226" s="16">
        <v>6529000</v>
      </c>
      <c r="R226" s="9"/>
      <c r="S226" s="9"/>
    </row>
    <row r="227" spans="1:19">
      <c r="A227" s="13" t="s">
        <v>249</v>
      </c>
      <c r="B227" s="14" t="s">
        <v>250</v>
      </c>
      <c r="C227" s="14">
        <v>3145373</v>
      </c>
      <c r="D227" s="15" t="s">
        <v>30</v>
      </c>
      <c r="E227" s="7" t="s">
        <v>22</v>
      </c>
      <c r="F227" s="7">
        <v>60</v>
      </c>
      <c r="G227" s="8">
        <v>0</v>
      </c>
      <c r="H227" s="8">
        <v>0</v>
      </c>
      <c r="I227" s="8">
        <v>1</v>
      </c>
      <c r="J227" s="9">
        <v>11148300</v>
      </c>
      <c r="K227" s="9"/>
      <c r="L227" s="9"/>
      <c r="M227" s="9"/>
      <c r="N227" s="12">
        <v>11148300</v>
      </c>
      <c r="O227" s="9"/>
      <c r="P227" s="9"/>
      <c r="Q227" s="16">
        <v>11148300</v>
      </c>
      <c r="R227" s="9"/>
      <c r="S227" s="9"/>
    </row>
    <row r="228" spans="1:19">
      <c r="A228" s="13" t="s">
        <v>251</v>
      </c>
      <c r="B228" s="14" t="s">
        <v>252</v>
      </c>
      <c r="C228" s="14">
        <v>3923580</v>
      </c>
      <c r="D228" s="15" t="s">
        <v>25</v>
      </c>
      <c r="E228" s="7">
        <v>3.35</v>
      </c>
      <c r="F228" s="7" t="s">
        <v>22</v>
      </c>
      <c r="G228" s="8">
        <v>0</v>
      </c>
      <c r="H228" s="8">
        <v>1</v>
      </c>
      <c r="I228" s="8">
        <v>0</v>
      </c>
      <c r="J228" s="9">
        <v>2130200</v>
      </c>
      <c r="K228" s="9"/>
      <c r="L228" s="9"/>
      <c r="M228" s="9"/>
      <c r="N228" s="12">
        <v>2130200</v>
      </c>
      <c r="O228" s="9"/>
      <c r="P228" s="9"/>
      <c r="Q228" s="16">
        <v>2130200</v>
      </c>
      <c r="R228" s="9"/>
      <c r="S228" s="9"/>
    </row>
    <row r="229" spans="1:19">
      <c r="A229" s="13" t="s">
        <v>251</v>
      </c>
      <c r="B229" s="14" t="s">
        <v>252</v>
      </c>
      <c r="C229" s="14">
        <v>3962921</v>
      </c>
      <c r="D229" s="15" t="s">
        <v>50</v>
      </c>
      <c r="E229" s="7" t="s">
        <v>22</v>
      </c>
      <c r="F229" s="7">
        <v>5</v>
      </c>
      <c r="G229" s="8">
        <v>0</v>
      </c>
      <c r="H229" s="8">
        <v>0</v>
      </c>
      <c r="I229" s="8">
        <v>1</v>
      </c>
      <c r="J229" s="9">
        <v>970900</v>
      </c>
      <c r="K229" s="9"/>
      <c r="L229" s="9"/>
      <c r="M229" s="9"/>
      <c r="N229" s="12">
        <v>970900</v>
      </c>
      <c r="O229" s="9"/>
      <c r="P229" s="9"/>
      <c r="Q229" s="16">
        <v>970900</v>
      </c>
      <c r="R229" s="9"/>
      <c r="S229" s="9"/>
    </row>
    <row r="230" spans="1:19">
      <c r="A230" s="13" t="s">
        <v>251</v>
      </c>
      <c r="B230" s="14" t="s">
        <v>252</v>
      </c>
      <c r="C230" s="14">
        <v>4751683</v>
      </c>
      <c r="D230" s="15" t="s">
        <v>80</v>
      </c>
      <c r="E230" s="7" t="s">
        <v>22</v>
      </c>
      <c r="F230" s="7">
        <v>23</v>
      </c>
      <c r="G230" s="8">
        <v>0</v>
      </c>
      <c r="H230" s="8">
        <v>0</v>
      </c>
      <c r="I230" s="8">
        <v>1</v>
      </c>
      <c r="J230" s="9">
        <v>3565800</v>
      </c>
      <c r="K230" s="9"/>
      <c r="L230" s="9"/>
      <c r="M230" s="9"/>
      <c r="N230" s="12">
        <v>3565800</v>
      </c>
      <c r="O230" s="9"/>
      <c r="P230" s="9"/>
      <c r="Q230" s="16">
        <v>3565800</v>
      </c>
      <c r="R230" s="9"/>
      <c r="S230" s="9"/>
    </row>
    <row r="231" spans="1:19">
      <c r="A231" s="13" t="s">
        <v>253</v>
      </c>
      <c r="B231" s="14" t="s">
        <v>254</v>
      </c>
      <c r="C231" s="14">
        <v>4186092</v>
      </c>
      <c r="D231" s="15" t="s">
        <v>25</v>
      </c>
      <c r="E231" s="7">
        <v>2.15</v>
      </c>
      <c r="F231" s="7" t="s">
        <v>22</v>
      </c>
      <c r="G231" s="8">
        <v>0</v>
      </c>
      <c r="H231" s="8">
        <v>1</v>
      </c>
      <c r="I231" s="8">
        <v>0</v>
      </c>
      <c r="J231" s="9">
        <v>1159000</v>
      </c>
      <c r="K231" s="9"/>
      <c r="L231" s="9"/>
      <c r="M231" s="9"/>
      <c r="N231" s="12">
        <v>1159000</v>
      </c>
      <c r="O231" s="9"/>
      <c r="P231" s="9"/>
      <c r="Q231" s="16">
        <v>1159000</v>
      </c>
      <c r="R231" s="9"/>
      <c r="S231" s="9"/>
    </row>
    <row r="232" spans="1:19">
      <c r="A232" s="13" t="s">
        <v>255</v>
      </c>
      <c r="B232" s="14" t="s">
        <v>256</v>
      </c>
      <c r="C232" s="14">
        <v>1064953</v>
      </c>
      <c r="D232" s="15" t="s">
        <v>21</v>
      </c>
      <c r="E232" s="7">
        <v>20.94</v>
      </c>
      <c r="F232" s="7" t="s">
        <v>22</v>
      </c>
      <c r="G232" s="8">
        <v>1</v>
      </c>
      <c r="H232" s="8">
        <v>0</v>
      </c>
      <c r="I232" s="8">
        <v>0</v>
      </c>
      <c r="J232" s="9">
        <v>8324600</v>
      </c>
      <c r="K232" s="9">
        <v>910300</v>
      </c>
      <c r="L232" s="9"/>
      <c r="M232" s="9"/>
      <c r="N232" s="12">
        <v>9234900</v>
      </c>
      <c r="O232" s="9"/>
      <c r="P232" s="9"/>
      <c r="Q232" s="16">
        <v>9234900</v>
      </c>
      <c r="R232" s="9"/>
      <c r="S232" s="9"/>
    </row>
    <row r="233" spans="1:19">
      <c r="A233" s="13" t="s">
        <v>257</v>
      </c>
      <c r="B233" s="14" t="s">
        <v>258</v>
      </c>
      <c r="C233" s="14">
        <v>5094785</v>
      </c>
      <c r="D233" s="15" t="s">
        <v>21</v>
      </c>
      <c r="E233" s="7">
        <v>1.85</v>
      </c>
      <c r="F233" s="7" t="s">
        <v>22</v>
      </c>
      <c r="G233" s="8">
        <v>1</v>
      </c>
      <c r="H233" s="8">
        <v>0</v>
      </c>
      <c r="I233" s="8">
        <v>0</v>
      </c>
      <c r="J233" s="9">
        <v>612800</v>
      </c>
      <c r="K233" s="9"/>
      <c r="L233" s="9"/>
      <c r="M233" s="9"/>
      <c r="N233" s="12">
        <v>612800</v>
      </c>
      <c r="O233" s="9"/>
      <c r="P233" s="9">
        <v>42678</v>
      </c>
      <c r="Q233" s="16">
        <v>570122</v>
      </c>
      <c r="R233" s="9"/>
      <c r="S233" s="9"/>
    </row>
    <row r="234" spans="1:19">
      <c r="A234" s="13" t="s">
        <v>257</v>
      </c>
      <c r="B234" s="14" t="s">
        <v>258</v>
      </c>
      <c r="C234" s="14">
        <v>9897719</v>
      </c>
      <c r="D234" s="15" t="s">
        <v>27</v>
      </c>
      <c r="E234" s="7">
        <v>0.33</v>
      </c>
      <c r="F234" s="7" t="s">
        <v>22</v>
      </c>
      <c r="G234" s="8">
        <v>0</v>
      </c>
      <c r="H234" s="8">
        <v>1</v>
      </c>
      <c r="I234" s="8">
        <v>0</v>
      </c>
      <c r="J234" s="9">
        <v>153900</v>
      </c>
      <c r="K234" s="9"/>
      <c r="L234" s="9"/>
      <c r="M234" s="9"/>
      <c r="N234" s="12">
        <v>153900</v>
      </c>
      <c r="O234" s="9"/>
      <c r="P234" s="9"/>
      <c r="Q234" s="16">
        <v>153900</v>
      </c>
      <c r="R234" s="9"/>
      <c r="S234" s="9"/>
    </row>
    <row r="235" spans="1:19">
      <c r="A235" s="13" t="s">
        <v>259</v>
      </c>
      <c r="B235" s="14" t="s">
        <v>260</v>
      </c>
      <c r="C235" s="14">
        <v>2753249</v>
      </c>
      <c r="D235" s="15" t="s">
        <v>27</v>
      </c>
      <c r="E235" s="7">
        <v>2.8</v>
      </c>
      <c r="F235" s="7" t="s">
        <v>22</v>
      </c>
      <c r="G235" s="8">
        <v>1</v>
      </c>
      <c r="H235" s="8">
        <v>0</v>
      </c>
      <c r="I235" s="8">
        <v>0</v>
      </c>
      <c r="J235" s="9">
        <v>1130600</v>
      </c>
      <c r="K235" s="9"/>
      <c r="L235" s="9"/>
      <c r="M235" s="9"/>
      <c r="N235" s="12">
        <v>1130600</v>
      </c>
      <c r="O235" s="9"/>
      <c r="P235" s="9"/>
      <c r="Q235" s="16">
        <v>1130600</v>
      </c>
      <c r="R235" s="9"/>
      <c r="S235" s="9"/>
    </row>
    <row r="236" spans="1:19">
      <c r="A236" s="13" t="s">
        <v>259</v>
      </c>
      <c r="B236" s="14" t="s">
        <v>260</v>
      </c>
      <c r="C236" s="14">
        <v>2811556</v>
      </c>
      <c r="D236" s="15" t="s">
        <v>46</v>
      </c>
      <c r="E236" s="7">
        <v>0.6</v>
      </c>
      <c r="F236" s="7" t="s">
        <v>22</v>
      </c>
      <c r="G236" s="8">
        <v>1</v>
      </c>
      <c r="H236" s="8">
        <v>1</v>
      </c>
      <c r="I236" s="8">
        <v>0</v>
      </c>
      <c r="J236" s="9">
        <v>239300</v>
      </c>
      <c r="K236" s="9"/>
      <c r="L236" s="9"/>
      <c r="M236" s="9"/>
      <c r="N236" s="12">
        <v>239300</v>
      </c>
      <c r="O236" s="9"/>
      <c r="P236" s="9"/>
      <c r="Q236" s="16">
        <v>239300</v>
      </c>
      <c r="R236" s="9"/>
      <c r="S236" s="9"/>
    </row>
    <row r="237" spans="1:19">
      <c r="A237" s="13" t="s">
        <v>261</v>
      </c>
      <c r="B237" s="14" t="s">
        <v>262</v>
      </c>
      <c r="C237" s="14">
        <v>1205882</v>
      </c>
      <c r="D237" s="15" t="s">
        <v>74</v>
      </c>
      <c r="E237" s="7">
        <v>2.46</v>
      </c>
      <c r="F237" s="7" t="s">
        <v>22</v>
      </c>
      <c r="G237" s="8">
        <v>0</v>
      </c>
      <c r="H237" s="8">
        <v>1</v>
      </c>
      <c r="I237" s="8">
        <v>0</v>
      </c>
      <c r="J237" s="9">
        <v>375200</v>
      </c>
      <c r="K237" s="9"/>
      <c r="L237" s="9"/>
      <c r="M237" s="9"/>
      <c r="N237" s="12">
        <v>375200</v>
      </c>
      <c r="O237" s="9"/>
      <c r="P237" s="9"/>
      <c r="Q237" s="16">
        <v>375200</v>
      </c>
      <c r="R237" s="9"/>
      <c r="S237" s="9"/>
    </row>
    <row r="238" spans="1:19" ht="22.5">
      <c r="A238" s="13" t="s">
        <v>261</v>
      </c>
      <c r="B238" s="14" t="s">
        <v>262</v>
      </c>
      <c r="C238" s="14">
        <v>3419852</v>
      </c>
      <c r="D238" s="15" t="s">
        <v>26</v>
      </c>
      <c r="E238" s="7">
        <v>0.95</v>
      </c>
      <c r="F238" s="7" t="s">
        <v>22</v>
      </c>
      <c r="G238" s="8">
        <v>0</v>
      </c>
      <c r="H238" s="8">
        <v>1</v>
      </c>
      <c r="I238" s="8">
        <v>0</v>
      </c>
      <c r="J238" s="9">
        <v>639300</v>
      </c>
      <c r="K238" s="9"/>
      <c r="L238" s="9"/>
      <c r="M238" s="9"/>
      <c r="N238" s="12">
        <v>639300</v>
      </c>
      <c r="O238" s="9"/>
      <c r="P238" s="9"/>
      <c r="Q238" s="16">
        <v>639300</v>
      </c>
      <c r="R238" s="9"/>
      <c r="S238" s="9"/>
    </row>
    <row r="239" spans="1:19">
      <c r="A239" s="13" t="s">
        <v>261</v>
      </c>
      <c r="B239" s="14" t="s">
        <v>262</v>
      </c>
      <c r="C239" s="14">
        <v>4459761</v>
      </c>
      <c r="D239" s="15" t="s">
        <v>45</v>
      </c>
      <c r="E239" s="7">
        <v>6.75</v>
      </c>
      <c r="F239" s="7" t="s">
        <v>22</v>
      </c>
      <c r="G239" s="8">
        <v>0</v>
      </c>
      <c r="H239" s="8">
        <v>1</v>
      </c>
      <c r="I239" s="8">
        <v>0</v>
      </c>
      <c r="J239" s="9">
        <v>4278600</v>
      </c>
      <c r="K239" s="9"/>
      <c r="L239" s="9"/>
      <c r="M239" s="9"/>
      <c r="N239" s="12">
        <v>4278600</v>
      </c>
      <c r="O239" s="9"/>
      <c r="P239" s="9">
        <v>146183</v>
      </c>
      <c r="Q239" s="16">
        <v>4132417</v>
      </c>
      <c r="R239" s="9"/>
      <c r="S239" s="9"/>
    </row>
    <row r="240" spans="1:19">
      <c r="A240" s="13" t="s">
        <v>261</v>
      </c>
      <c r="B240" s="14" t="s">
        <v>262</v>
      </c>
      <c r="C240" s="14">
        <v>4620794</v>
      </c>
      <c r="D240" s="15" t="s">
        <v>25</v>
      </c>
      <c r="E240" s="7">
        <v>5.56</v>
      </c>
      <c r="F240" s="7" t="s">
        <v>22</v>
      </c>
      <c r="G240" s="8">
        <v>0</v>
      </c>
      <c r="H240" s="8">
        <v>1</v>
      </c>
      <c r="I240" s="8">
        <v>0</v>
      </c>
      <c r="J240" s="9">
        <v>3452700</v>
      </c>
      <c r="K240" s="9"/>
      <c r="L240" s="9"/>
      <c r="M240" s="9"/>
      <c r="N240" s="12">
        <v>3452700</v>
      </c>
      <c r="O240" s="9"/>
      <c r="P240" s="9"/>
      <c r="Q240" s="16">
        <v>3452700</v>
      </c>
      <c r="R240" s="9"/>
      <c r="S240" s="9"/>
    </row>
    <row r="241" spans="1:19">
      <c r="A241" s="13" t="s">
        <v>261</v>
      </c>
      <c r="B241" s="14" t="s">
        <v>262</v>
      </c>
      <c r="C241" s="14">
        <v>6099842</v>
      </c>
      <c r="D241" s="15" t="s">
        <v>30</v>
      </c>
      <c r="E241" s="7" t="s">
        <v>22</v>
      </c>
      <c r="F241" s="7">
        <v>11</v>
      </c>
      <c r="G241" s="8">
        <v>0</v>
      </c>
      <c r="H241" s="8">
        <v>0</v>
      </c>
      <c r="I241" s="8">
        <v>1</v>
      </c>
      <c r="J241" s="9">
        <v>2027200</v>
      </c>
      <c r="K241" s="9"/>
      <c r="L241" s="9"/>
      <c r="M241" s="9"/>
      <c r="N241" s="12">
        <v>2027200</v>
      </c>
      <c r="O241" s="9"/>
      <c r="P241" s="9"/>
      <c r="Q241" s="16">
        <v>2027200</v>
      </c>
      <c r="R241" s="9"/>
      <c r="S241" s="9"/>
    </row>
    <row r="242" spans="1:19">
      <c r="A242" s="13" t="s">
        <v>261</v>
      </c>
      <c r="B242" s="14" t="s">
        <v>262</v>
      </c>
      <c r="C242" s="14">
        <v>6407791</v>
      </c>
      <c r="D242" s="15" t="s">
        <v>83</v>
      </c>
      <c r="E242" s="7">
        <v>3.44</v>
      </c>
      <c r="F242" s="7" t="s">
        <v>22</v>
      </c>
      <c r="G242" s="8">
        <v>1</v>
      </c>
      <c r="H242" s="8">
        <v>0</v>
      </c>
      <c r="I242" s="8">
        <v>0</v>
      </c>
      <c r="J242" s="9">
        <v>2308500</v>
      </c>
      <c r="K242" s="9"/>
      <c r="L242" s="9"/>
      <c r="M242" s="9"/>
      <c r="N242" s="12">
        <v>2308500</v>
      </c>
      <c r="O242" s="9"/>
      <c r="P242" s="9"/>
      <c r="Q242" s="16">
        <v>2308500</v>
      </c>
      <c r="R242" s="9"/>
      <c r="S242" s="9"/>
    </row>
    <row r="243" spans="1:19">
      <c r="A243" s="13" t="s">
        <v>261</v>
      </c>
      <c r="B243" s="14" t="s">
        <v>262</v>
      </c>
      <c r="C243" s="14">
        <v>9082139</v>
      </c>
      <c r="D243" s="15" t="s">
        <v>37</v>
      </c>
      <c r="E243" s="7">
        <v>8.5399999999999991</v>
      </c>
      <c r="F243" s="7" t="s">
        <v>22</v>
      </c>
      <c r="G243" s="8">
        <v>1</v>
      </c>
      <c r="H243" s="8">
        <v>0</v>
      </c>
      <c r="I243" s="8">
        <v>0</v>
      </c>
      <c r="J243" s="9">
        <v>3406100</v>
      </c>
      <c r="K243" s="9">
        <v>422200</v>
      </c>
      <c r="L243" s="9"/>
      <c r="M243" s="9"/>
      <c r="N243" s="12">
        <v>3828300</v>
      </c>
      <c r="O243" s="9"/>
      <c r="P243" s="9"/>
      <c r="Q243" s="16">
        <v>3828300</v>
      </c>
      <c r="R243" s="9"/>
      <c r="S243" s="9"/>
    </row>
    <row r="244" spans="1:19">
      <c r="A244" s="13" t="s">
        <v>263</v>
      </c>
      <c r="B244" s="14" t="s">
        <v>264</v>
      </c>
      <c r="C244" s="14">
        <v>2166397</v>
      </c>
      <c r="D244" s="15" t="s">
        <v>79</v>
      </c>
      <c r="E244" s="7">
        <v>2.06</v>
      </c>
      <c r="F244" s="7" t="s">
        <v>22</v>
      </c>
      <c r="G244" s="8">
        <v>0</v>
      </c>
      <c r="H244" s="8">
        <v>1</v>
      </c>
      <c r="I244" s="8">
        <v>0</v>
      </c>
      <c r="J244" s="9">
        <v>1219100</v>
      </c>
      <c r="K244" s="9"/>
      <c r="L244" s="9"/>
      <c r="M244" s="9"/>
      <c r="N244" s="12">
        <v>1219100</v>
      </c>
      <c r="O244" s="9"/>
      <c r="P244" s="9"/>
      <c r="Q244" s="16">
        <v>1219100</v>
      </c>
      <c r="R244" s="9"/>
      <c r="S244" s="9"/>
    </row>
    <row r="245" spans="1:19">
      <c r="A245" s="13" t="s">
        <v>263</v>
      </c>
      <c r="B245" s="14" t="s">
        <v>264</v>
      </c>
      <c r="C245" s="14">
        <v>4718707</v>
      </c>
      <c r="D245" s="15" t="s">
        <v>46</v>
      </c>
      <c r="E245" s="7">
        <v>1</v>
      </c>
      <c r="F245" s="7" t="s">
        <v>22</v>
      </c>
      <c r="G245" s="8">
        <v>0</v>
      </c>
      <c r="H245" s="8">
        <v>1</v>
      </c>
      <c r="I245" s="8">
        <v>0</v>
      </c>
      <c r="J245" s="9">
        <v>220000</v>
      </c>
      <c r="K245" s="9"/>
      <c r="L245" s="9"/>
      <c r="M245" s="9"/>
      <c r="N245" s="12">
        <v>220000</v>
      </c>
      <c r="O245" s="9"/>
      <c r="P245" s="9"/>
      <c r="Q245" s="16">
        <v>220000</v>
      </c>
      <c r="R245" s="9"/>
      <c r="S245" s="9"/>
    </row>
    <row r="246" spans="1:19">
      <c r="A246" s="13" t="s">
        <v>263</v>
      </c>
      <c r="B246" s="14" t="s">
        <v>264</v>
      </c>
      <c r="C246" s="14">
        <v>9451160</v>
      </c>
      <c r="D246" s="15" t="s">
        <v>45</v>
      </c>
      <c r="E246" s="7">
        <v>2</v>
      </c>
      <c r="F246" s="7" t="s">
        <v>22</v>
      </c>
      <c r="G246" s="8">
        <v>1</v>
      </c>
      <c r="H246" s="8">
        <v>1</v>
      </c>
      <c r="I246" s="8">
        <v>0</v>
      </c>
      <c r="J246" s="9">
        <v>988800</v>
      </c>
      <c r="K246" s="9"/>
      <c r="L246" s="9"/>
      <c r="M246" s="9"/>
      <c r="N246" s="12">
        <v>988800</v>
      </c>
      <c r="O246" s="9"/>
      <c r="P246" s="9"/>
      <c r="Q246" s="16">
        <v>988800</v>
      </c>
      <c r="R246" s="9"/>
      <c r="S246" s="9"/>
    </row>
    <row r="247" spans="1:19">
      <c r="A247" s="13" t="s">
        <v>265</v>
      </c>
      <c r="B247" s="14" t="s">
        <v>266</v>
      </c>
      <c r="C247" s="14">
        <v>4526900</v>
      </c>
      <c r="D247" s="15" t="s">
        <v>25</v>
      </c>
      <c r="E247" s="7">
        <v>1.97</v>
      </c>
      <c r="F247" s="7" t="s">
        <v>22</v>
      </c>
      <c r="G247" s="8">
        <v>0</v>
      </c>
      <c r="H247" s="8">
        <v>1</v>
      </c>
      <c r="I247" s="8">
        <v>0</v>
      </c>
      <c r="J247" s="9">
        <v>693000</v>
      </c>
      <c r="K247" s="9"/>
      <c r="L247" s="9"/>
      <c r="M247" s="9"/>
      <c r="N247" s="12">
        <v>693000</v>
      </c>
      <c r="O247" s="9"/>
      <c r="P247" s="9"/>
      <c r="Q247" s="16">
        <v>693000</v>
      </c>
      <c r="R247" s="9"/>
      <c r="S247" s="9"/>
    </row>
    <row r="248" spans="1:19">
      <c r="A248" s="13" t="s">
        <v>265</v>
      </c>
      <c r="B248" s="14" t="s">
        <v>266</v>
      </c>
      <c r="C248" s="14">
        <v>8508573</v>
      </c>
      <c r="D248" s="15" t="s">
        <v>25</v>
      </c>
      <c r="E248" s="7">
        <v>1.97</v>
      </c>
      <c r="F248" s="7" t="s">
        <v>22</v>
      </c>
      <c r="G248" s="8">
        <v>0</v>
      </c>
      <c r="H248" s="8">
        <v>1</v>
      </c>
      <c r="I248" s="8">
        <v>0</v>
      </c>
      <c r="J248" s="9">
        <v>696200</v>
      </c>
      <c r="K248" s="9"/>
      <c r="L248" s="9"/>
      <c r="M248" s="9"/>
      <c r="N248" s="12">
        <v>696200</v>
      </c>
      <c r="O248" s="9"/>
      <c r="P248" s="9"/>
      <c r="Q248" s="16">
        <v>696200</v>
      </c>
      <c r="R248" s="9"/>
      <c r="S248" s="9"/>
    </row>
    <row r="249" spans="1:19" ht="22.5">
      <c r="A249" s="13" t="s">
        <v>265</v>
      </c>
      <c r="B249" s="14" t="s">
        <v>266</v>
      </c>
      <c r="C249" s="14">
        <v>9110422</v>
      </c>
      <c r="D249" s="15" t="s">
        <v>26</v>
      </c>
      <c r="E249" s="7">
        <v>0.79</v>
      </c>
      <c r="F249" s="7" t="s">
        <v>22</v>
      </c>
      <c r="G249" s="8">
        <v>1</v>
      </c>
      <c r="H249" s="8">
        <v>0</v>
      </c>
      <c r="I249" s="8">
        <v>0</v>
      </c>
      <c r="J249" s="9">
        <v>218900</v>
      </c>
      <c r="K249" s="9"/>
      <c r="L249" s="9"/>
      <c r="M249" s="9"/>
      <c r="N249" s="12">
        <v>218900</v>
      </c>
      <c r="O249" s="9"/>
      <c r="P249" s="9"/>
      <c r="Q249" s="16">
        <v>218900</v>
      </c>
      <c r="R249" s="9"/>
      <c r="S249" s="9"/>
    </row>
    <row r="250" spans="1:19">
      <c r="A250" s="13" t="s">
        <v>265</v>
      </c>
      <c r="B250" s="14" t="s">
        <v>266</v>
      </c>
      <c r="C250" s="14">
        <v>9622182</v>
      </c>
      <c r="D250" s="15" t="s">
        <v>37</v>
      </c>
      <c r="E250" s="7">
        <v>35.15</v>
      </c>
      <c r="F250" s="7" t="s">
        <v>22</v>
      </c>
      <c r="G250" s="8">
        <v>1</v>
      </c>
      <c r="H250" s="8">
        <v>0</v>
      </c>
      <c r="I250" s="8">
        <v>0</v>
      </c>
      <c r="J250" s="9">
        <v>8702000</v>
      </c>
      <c r="K250" s="9"/>
      <c r="L250" s="9"/>
      <c r="M250" s="9"/>
      <c r="N250" s="12">
        <v>8702000</v>
      </c>
      <c r="O250" s="9"/>
      <c r="P250" s="9"/>
      <c r="Q250" s="16">
        <v>8702000</v>
      </c>
      <c r="R250" s="9"/>
      <c r="S250" s="9"/>
    </row>
    <row r="251" spans="1:19">
      <c r="A251" s="13" t="s">
        <v>267</v>
      </c>
      <c r="B251" s="14" t="s">
        <v>268</v>
      </c>
      <c r="C251" s="14">
        <v>3577415</v>
      </c>
      <c r="D251" s="15" t="s">
        <v>27</v>
      </c>
      <c r="E251" s="7">
        <v>4</v>
      </c>
      <c r="F251" s="7" t="s">
        <v>22</v>
      </c>
      <c r="G251" s="8">
        <v>1</v>
      </c>
      <c r="H251" s="8">
        <v>0</v>
      </c>
      <c r="I251" s="8">
        <v>0</v>
      </c>
      <c r="J251" s="9">
        <v>1367900</v>
      </c>
      <c r="K251" s="9"/>
      <c r="L251" s="9"/>
      <c r="M251" s="9"/>
      <c r="N251" s="12">
        <v>1367900</v>
      </c>
      <c r="O251" s="9"/>
      <c r="P251" s="9"/>
      <c r="Q251" s="16">
        <v>1367900</v>
      </c>
      <c r="R251" s="9"/>
      <c r="S251" s="9"/>
    </row>
    <row r="252" spans="1:19">
      <c r="A252" s="13" t="s">
        <v>267</v>
      </c>
      <c r="B252" s="14" t="s">
        <v>268</v>
      </c>
      <c r="C252" s="14">
        <v>6004103</v>
      </c>
      <c r="D252" s="15" t="s">
        <v>25</v>
      </c>
      <c r="E252" s="7">
        <v>5</v>
      </c>
      <c r="F252" s="7" t="s">
        <v>22</v>
      </c>
      <c r="G252" s="8">
        <v>0</v>
      </c>
      <c r="H252" s="8">
        <v>1</v>
      </c>
      <c r="I252" s="8">
        <v>0</v>
      </c>
      <c r="J252" s="9">
        <v>2912200</v>
      </c>
      <c r="K252" s="9"/>
      <c r="L252" s="9"/>
      <c r="M252" s="9"/>
      <c r="N252" s="12">
        <v>2912200</v>
      </c>
      <c r="O252" s="9"/>
      <c r="P252" s="9"/>
      <c r="Q252" s="16">
        <v>2912200</v>
      </c>
      <c r="R252" s="9"/>
      <c r="S252" s="9"/>
    </row>
    <row r="253" spans="1:19">
      <c r="A253" s="13" t="s">
        <v>267</v>
      </c>
      <c r="B253" s="14" t="s">
        <v>268</v>
      </c>
      <c r="C253" s="14">
        <v>8981378</v>
      </c>
      <c r="D253" s="15" t="s">
        <v>37</v>
      </c>
      <c r="E253" s="7">
        <v>9.14</v>
      </c>
      <c r="F253" s="7" t="s">
        <v>22</v>
      </c>
      <c r="G253" s="8">
        <v>1</v>
      </c>
      <c r="H253" s="8">
        <v>0</v>
      </c>
      <c r="I253" s="8">
        <v>0</v>
      </c>
      <c r="J253" s="9">
        <v>3812900</v>
      </c>
      <c r="K253" s="9"/>
      <c r="L253" s="9"/>
      <c r="M253" s="9"/>
      <c r="N253" s="12">
        <v>3812900</v>
      </c>
      <c r="O253" s="9"/>
      <c r="P253" s="9"/>
      <c r="Q253" s="16">
        <v>3812900</v>
      </c>
      <c r="R253" s="9"/>
      <c r="S253" s="9"/>
    </row>
    <row r="254" spans="1:19">
      <c r="A254" s="13" t="s">
        <v>269</v>
      </c>
      <c r="B254" s="14" t="s">
        <v>270</v>
      </c>
      <c r="C254" s="14">
        <v>5550618</v>
      </c>
      <c r="D254" s="15" t="s">
        <v>79</v>
      </c>
      <c r="E254" s="7">
        <v>2.9</v>
      </c>
      <c r="F254" s="7" t="s">
        <v>22</v>
      </c>
      <c r="G254" s="8">
        <v>1</v>
      </c>
      <c r="H254" s="8">
        <v>1</v>
      </c>
      <c r="I254" s="8">
        <v>0</v>
      </c>
      <c r="J254" s="9">
        <v>1835200</v>
      </c>
      <c r="K254" s="9"/>
      <c r="L254" s="9"/>
      <c r="M254" s="9"/>
      <c r="N254" s="12">
        <v>1835200</v>
      </c>
      <c r="O254" s="9"/>
      <c r="P254" s="9"/>
      <c r="Q254" s="16">
        <v>1835200</v>
      </c>
      <c r="R254" s="9"/>
      <c r="S254" s="9"/>
    </row>
    <row r="255" spans="1:19">
      <c r="A255" s="13" t="s">
        <v>269</v>
      </c>
      <c r="B255" s="14" t="s">
        <v>270</v>
      </c>
      <c r="C255" s="14">
        <v>6798291</v>
      </c>
      <c r="D255" s="15" t="s">
        <v>21</v>
      </c>
      <c r="E255" s="7">
        <v>18</v>
      </c>
      <c r="F255" s="7" t="s">
        <v>22</v>
      </c>
      <c r="G255" s="8">
        <v>1</v>
      </c>
      <c r="H255" s="8">
        <v>0</v>
      </c>
      <c r="I255" s="8">
        <v>0</v>
      </c>
      <c r="J255" s="9">
        <v>10026000</v>
      </c>
      <c r="K255" s="9"/>
      <c r="L255" s="9"/>
      <c r="M255" s="9"/>
      <c r="N255" s="12">
        <v>10026000</v>
      </c>
      <c r="O255" s="9"/>
      <c r="P255" s="9"/>
      <c r="Q255" s="16">
        <v>10026000</v>
      </c>
      <c r="R255" s="9"/>
      <c r="S255" s="9"/>
    </row>
    <row r="256" spans="1:19">
      <c r="A256" s="13" t="s">
        <v>269</v>
      </c>
      <c r="B256" s="14" t="s">
        <v>270</v>
      </c>
      <c r="C256" s="14">
        <v>6947606</v>
      </c>
      <c r="D256" s="15" t="s">
        <v>37</v>
      </c>
      <c r="E256" s="7">
        <v>32.65</v>
      </c>
      <c r="F256" s="7" t="s">
        <v>22</v>
      </c>
      <c r="G256" s="8">
        <v>1</v>
      </c>
      <c r="H256" s="8">
        <v>0</v>
      </c>
      <c r="I256" s="8">
        <v>0</v>
      </c>
      <c r="J256" s="9">
        <v>17677100</v>
      </c>
      <c r="K256" s="9"/>
      <c r="L256" s="9"/>
      <c r="M256" s="9"/>
      <c r="N256" s="12">
        <v>17677100</v>
      </c>
      <c r="O256" s="9"/>
      <c r="P256" s="9"/>
      <c r="Q256" s="16">
        <v>17677100</v>
      </c>
      <c r="R256" s="9"/>
      <c r="S256" s="9"/>
    </row>
    <row r="257" spans="1:19">
      <c r="A257" s="13" t="s">
        <v>271</v>
      </c>
      <c r="B257" s="14" t="s">
        <v>272</v>
      </c>
      <c r="C257" s="14">
        <v>4473545</v>
      </c>
      <c r="D257" s="15" t="s">
        <v>21</v>
      </c>
      <c r="E257" s="7">
        <v>7.54</v>
      </c>
      <c r="F257" s="7" t="s">
        <v>22</v>
      </c>
      <c r="G257" s="8">
        <v>1</v>
      </c>
      <c r="H257" s="8">
        <v>0</v>
      </c>
      <c r="I257" s="8">
        <v>0</v>
      </c>
      <c r="J257" s="9">
        <v>3029900</v>
      </c>
      <c r="K257" s="9">
        <v>92400</v>
      </c>
      <c r="L257" s="9"/>
      <c r="M257" s="9"/>
      <c r="N257" s="12">
        <v>3122300</v>
      </c>
      <c r="O257" s="9"/>
      <c r="P257" s="9"/>
      <c r="Q257" s="16">
        <v>3122300</v>
      </c>
      <c r="R257" s="9"/>
      <c r="S257" s="9"/>
    </row>
    <row r="258" spans="1:19">
      <c r="A258" s="13" t="s">
        <v>271</v>
      </c>
      <c r="B258" s="14" t="s">
        <v>272</v>
      </c>
      <c r="C258" s="14">
        <v>7371646</v>
      </c>
      <c r="D258" s="15" t="s">
        <v>37</v>
      </c>
      <c r="E258" s="7">
        <v>1.55</v>
      </c>
      <c r="F258" s="7" t="s">
        <v>22</v>
      </c>
      <c r="G258" s="8">
        <v>1</v>
      </c>
      <c r="H258" s="8">
        <v>0</v>
      </c>
      <c r="I258" s="8">
        <v>0</v>
      </c>
      <c r="J258" s="9">
        <v>628000</v>
      </c>
      <c r="K258" s="9">
        <v>91100</v>
      </c>
      <c r="L258" s="9"/>
      <c r="M258" s="9"/>
      <c r="N258" s="12">
        <v>719100</v>
      </c>
      <c r="O258" s="9"/>
      <c r="P258" s="9"/>
      <c r="Q258" s="16">
        <v>719100</v>
      </c>
      <c r="R258" s="9"/>
      <c r="S258" s="9"/>
    </row>
    <row r="259" spans="1:19" ht="22.5">
      <c r="A259" s="13" t="s">
        <v>271</v>
      </c>
      <c r="B259" s="14" t="s">
        <v>272</v>
      </c>
      <c r="C259" s="14">
        <v>7456323</v>
      </c>
      <c r="D259" s="15" t="s">
        <v>26</v>
      </c>
      <c r="E259" s="7">
        <v>1.6</v>
      </c>
      <c r="F259" s="7" t="s">
        <v>22</v>
      </c>
      <c r="G259" s="8">
        <v>1</v>
      </c>
      <c r="H259" s="8">
        <v>0</v>
      </c>
      <c r="I259" s="8">
        <v>0</v>
      </c>
      <c r="J259" s="9">
        <v>636400</v>
      </c>
      <c r="K259" s="9"/>
      <c r="L259" s="9"/>
      <c r="M259" s="9"/>
      <c r="N259" s="12">
        <v>636400</v>
      </c>
      <c r="O259" s="9"/>
      <c r="P259" s="9"/>
      <c r="Q259" s="16">
        <v>636400</v>
      </c>
      <c r="R259" s="9"/>
      <c r="S259" s="9"/>
    </row>
    <row r="260" spans="1:19">
      <c r="A260" s="13" t="s">
        <v>271</v>
      </c>
      <c r="B260" s="14" t="s">
        <v>272</v>
      </c>
      <c r="C260" s="14">
        <v>8969738</v>
      </c>
      <c r="D260" s="15" t="s">
        <v>46</v>
      </c>
      <c r="E260" s="7">
        <v>1.75</v>
      </c>
      <c r="F260" s="7" t="s">
        <v>22</v>
      </c>
      <c r="G260" s="8">
        <v>0</v>
      </c>
      <c r="H260" s="8">
        <v>1</v>
      </c>
      <c r="I260" s="8">
        <v>0</v>
      </c>
      <c r="J260" s="9">
        <v>574900</v>
      </c>
      <c r="K260" s="9"/>
      <c r="L260" s="9"/>
      <c r="M260" s="9"/>
      <c r="N260" s="12">
        <v>574900</v>
      </c>
      <c r="O260" s="9"/>
      <c r="P260" s="9"/>
      <c r="Q260" s="16">
        <v>574900</v>
      </c>
      <c r="R260" s="9"/>
      <c r="S260" s="9"/>
    </row>
    <row r="261" spans="1:19">
      <c r="A261" s="13" t="s">
        <v>273</v>
      </c>
      <c r="B261" s="14" t="s">
        <v>274</v>
      </c>
      <c r="C261" s="14">
        <v>1612017</v>
      </c>
      <c r="D261" s="15" t="s">
        <v>25</v>
      </c>
      <c r="E261" s="7">
        <v>1.25</v>
      </c>
      <c r="F261" s="7" t="s">
        <v>22</v>
      </c>
      <c r="G261" s="8">
        <v>0</v>
      </c>
      <c r="H261" s="8">
        <v>1</v>
      </c>
      <c r="I261" s="8">
        <v>0</v>
      </c>
      <c r="J261" s="9">
        <v>682300</v>
      </c>
      <c r="K261" s="9">
        <v>84000</v>
      </c>
      <c r="L261" s="9"/>
      <c r="M261" s="9"/>
      <c r="N261" s="12">
        <v>766300</v>
      </c>
      <c r="O261" s="9"/>
      <c r="P261" s="9"/>
      <c r="Q261" s="16">
        <v>766300</v>
      </c>
      <c r="R261" s="9"/>
      <c r="S261" s="9"/>
    </row>
    <row r="262" spans="1:19">
      <c r="A262" s="13" t="s">
        <v>273</v>
      </c>
      <c r="B262" s="14" t="s">
        <v>274</v>
      </c>
      <c r="C262" s="14">
        <v>3819128</v>
      </c>
      <c r="D262" s="15" t="s">
        <v>37</v>
      </c>
      <c r="E262" s="7">
        <v>2.2999999999999998</v>
      </c>
      <c r="F262" s="7" t="s">
        <v>22</v>
      </c>
      <c r="G262" s="8">
        <v>1</v>
      </c>
      <c r="H262" s="8">
        <v>0</v>
      </c>
      <c r="I262" s="8">
        <v>0</v>
      </c>
      <c r="J262" s="9">
        <v>948700</v>
      </c>
      <c r="K262" s="9"/>
      <c r="L262" s="9"/>
      <c r="M262" s="9"/>
      <c r="N262" s="12">
        <v>948700</v>
      </c>
      <c r="O262" s="9"/>
      <c r="P262" s="9"/>
      <c r="Q262" s="16">
        <v>948700</v>
      </c>
      <c r="R262" s="9"/>
      <c r="S262" s="9"/>
    </row>
    <row r="263" spans="1:19">
      <c r="A263" s="13" t="s">
        <v>273</v>
      </c>
      <c r="B263" s="14" t="s">
        <v>274</v>
      </c>
      <c r="C263" s="14">
        <v>5792238</v>
      </c>
      <c r="D263" s="15" t="s">
        <v>21</v>
      </c>
      <c r="E263" s="7">
        <v>6.5</v>
      </c>
      <c r="F263" s="7" t="s">
        <v>22</v>
      </c>
      <c r="G263" s="8">
        <v>1</v>
      </c>
      <c r="H263" s="8">
        <v>0</v>
      </c>
      <c r="I263" s="8">
        <v>0</v>
      </c>
      <c r="J263" s="9">
        <v>2615700</v>
      </c>
      <c r="K263" s="9"/>
      <c r="L263" s="9"/>
      <c r="M263" s="9"/>
      <c r="N263" s="12">
        <v>2615700</v>
      </c>
      <c r="O263" s="9"/>
      <c r="P263" s="9"/>
      <c r="Q263" s="16">
        <v>2615700</v>
      </c>
      <c r="R263" s="9"/>
      <c r="S263" s="9"/>
    </row>
    <row r="264" spans="1:19">
      <c r="A264" s="13" t="s">
        <v>273</v>
      </c>
      <c r="B264" s="14" t="s">
        <v>274</v>
      </c>
      <c r="C264" s="14">
        <v>6018085</v>
      </c>
      <c r="D264" s="15" t="s">
        <v>46</v>
      </c>
      <c r="E264" s="7">
        <v>0.25</v>
      </c>
      <c r="F264" s="7" t="s">
        <v>22</v>
      </c>
      <c r="G264" s="8">
        <v>1</v>
      </c>
      <c r="H264" s="8">
        <v>1</v>
      </c>
      <c r="I264" s="8">
        <v>0</v>
      </c>
      <c r="J264" s="9">
        <v>91100</v>
      </c>
      <c r="K264" s="9"/>
      <c r="L264" s="9"/>
      <c r="M264" s="9"/>
      <c r="N264" s="12">
        <v>91100</v>
      </c>
      <c r="O264" s="9"/>
      <c r="P264" s="9"/>
      <c r="Q264" s="16">
        <v>91100</v>
      </c>
      <c r="R264" s="9"/>
      <c r="S264" s="9"/>
    </row>
    <row r="265" spans="1:19">
      <c r="A265" s="13" t="s">
        <v>275</v>
      </c>
      <c r="B265" s="14" t="s">
        <v>276</v>
      </c>
      <c r="C265" s="14">
        <v>9976890</v>
      </c>
      <c r="D265" s="15" t="s">
        <v>27</v>
      </c>
      <c r="E265" s="7" t="s">
        <v>22</v>
      </c>
      <c r="F265" s="7">
        <v>14</v>
      </c>
      <c r="G265" s="8">
        <v>0</v>
      </c>
      <c r="H265" s="8">
        <v>0</v>
      </c>
      <c r="I265" s="8">
        <v>1</v>
      </c>
      <c r="J265" s="9">
        <v>3368900</v>
      </c>
      <c r="K265" s="9"/>
      <c r="L265" s="9"/>
      <c r="M265" s="9"/>
      <c r="N265" s="12">
        <v>3368900</v>
      </c>
      <c r="O265" s="9"/>
      <c r="P265" s="9"/>
      <c r="Q265" s="16">
        <v>3368900</v>
      </c>
      <c r="R265" s="9"/>
      <c r="S265" s="9"/>
    </row>
    <row r="266" spans="1:19" ht="22.5">
      <c r="A266" s="13" t="s">
        <v>277</v>
      </c>
      <c r="B266" s="14" t="s">
        <v>278</v>
      </c>
      <c r="C266" s="14">
        <v>6964348</v>
      </c>
      <c r="D266" s="15" t="s">
        <v>46</v>
      </c>
      <c r="E266" s="7">
        <v>0.16</v>
      </c>
      <c r="F266" s="7" t="s">
        <v>22</v>
      </c>
      <c r="G266" s="8">
        <v>0</v>
      </c>
      <c r="H266" s="8">
        <v>1</v>
      </c>
      <c r="I266" s="8">
        <v>0</v>
      </c>
      <c r="J266" s="9">
        <v>40400</v>
      </c>
      <c r="K266" s="9"/>
      <c r="L266" s="9"/>
      <c r="M266" s="9"/>
      <c r="N266" s="12">
        <v>40400</v>
      </c>
      <c r="O266" s="9"/>
      <c r="P266" s="9"/>
      <c r="Q266" s="16">
        <v>40400</v>
      </c>
      <c r="R266" s="9"/>
      <c r="S266" s="9"/>
    </row>
    <row r="267" spans="1:19" ht="22.5">
      <c r="A267" s="13" t="s">
        <v>279</v>
      </c>
      <c r="B267" s="14" t="s">
        <v>280</v>
      </c>
      <c r="C267" s="14">
        <v>6907277</v>
      </c>
      <c r="D267" s="15" t="s">
        <v>26</v>
      </c>
      <c r="E267" s="7">
        <v>5.51</v>
      </c>
      <c r="F267" s="7" t="s">
        <v>22</v>
      </c>
      <c r="G267" s="8">
        <v>1</v>
      </c>
      <c r="H267" s="8">
        <v>1</v>
      </c>
      <c r="I267" s="8">
        <v>0</v>
      </c>
      <c r="J267" s="9">
        <v>3304400</v>
      </c>
      <c r="K267" s="9"/>
      <c r="L267" s="9"/>
      <c r="M267" s="9"/>
      <c r="N267" s="12">
        <v>3304400</v>
      </c>
      <c r="O267" s="9"/>
      <c r="P267" s="9">
        <v>321000</v>
      </c>
      <c r="Q267" s="16">
        <v>2983400</v>
      </c>
      <c r="R267" s="9"/>
      <c r="S267" s="9"/>
    </row>
    <row r="268" spans="1:19">
      <c r="A268" s="13" t="s">
        <v>279</v>
      </c>
      <c r="B268" s="14" t="s">
        <v>280</v>
      </c>
      <c r="C268" s="14">
        <v>8074825</v>
      </c>
      <c r="D268" s="15" t="s">
        <v>27</v>
      </c>
      <c r="E268" s="7" t="s">
        <v>22</v>
      </c>
      <c r="F268" s="7">
        <v>3</v>
      </c>
      <c r="G268" s="8">
        <v>0</v>
      </c>
      <c r="H268" s="8">
        <v>0</v>
      </c>
      <c r="I268" s="8">
        <v>1</v>
      </c>
      <c r="J268" s="9">
        <v>599880</v>
      </c>
      <c r="K268" s="9"/>
      <c r="L268" s="9">
        <v>28200</v>
      </c>
      <c r="M268" s="9"/>
      <c r="N268" s="12">
        <v>628080</v>
      </c>
      <c r="O268" s="9"/>
      <c r="P268" s="9"/>
      <c r="Q268" s="16">
        <v>628080</v>
      </c>
      <c r="R268" s="9"/>
      <c r="S268" s="9"/>
    </row>
    <row r="269" spans="1:19">
      <c r="A269" s="13" t="s">
        <v>279</v>
      </c>
      <c r="B269" s="14" t="s">
        <v>280</v>
      </c>
      <c r="C269" s="14">
        <v>9180475</v>
      </c>
      <c r="D269" s="15" t="s">
        <v>80</v>
      </c>
      <c r="E269" s="7" t="s">
        <v>22</v>
      </c>
      <c r="F269" s="7">
        <v>10</v>
      </c>
      <c r="G269" s="8">
        <v>0</v>
      </c>
      <c r="H269" s="8">
        <v>0</v>
      </c>
      <c r="I269" s="8">
        <v>1</v>
      </c>
      <c r="J269" s="9">
        <v>1763200</v>
      </c>
      <c r="K269" s="9">
        <v>376400</v>
      </c>
      <c r="L269" s="9"/>
      <c r="M269" s="9"/>
      <c r="N269" s="12">
        <v>2139600</v>
      </c>
      <c r="O269" s="9"/>
      <c r="P269" s="9">
        <v>128765</v>
      </c>
      <c r="Q269" s="16">
        <v>2010835</v>
      </c>
      <c r="R269" s="9"/>
      <c r="S269" s="9"/>
    </row>
    <row r="270" spans="1:19">
      <c r="A270" s="13" t="s">
        <v>279</v>
      </c>
      <c r="B270" s="14" t="s">
        <v>280</v>
      </c>
      <c r="C270" s="14">
        <v>9511020</v>
      </c>
      <c r="D270" s="15" t="s">
        <v>21</v>
      </c>
      <c r="E270" s="7">
        <v>6</v>
      </c>
      <c r="F270" s="7" t="s">
        <v>22</v>
      </c>
      <c r="G270" s="8">
        <v>1</v>
      </c>
      <c r="H270" s="8">
        <v>0</v>
      </c>
      <c r="I270" s="8">
        <v>0</v>
      </c>
      <c r="J270" s="9">
        <v>3028600</v>
      </c>
      <c r="K270" s="9"/>
      <c r="L270" s="9"/>
      <c r="M270" s="9"/>
      <c r="N270" s="12">
        <v>3028600</v>
      </c>
      <c r="O270" s="9"/>
      <c r="P270" s="9"/>
      <c r="Q270" s="16">
        <v>3028600</v>
      </c>
      <c r="R270" s="9"/>
      <c r="S270" s="9"/>
    </row>
    <row r="271" spans="1:19">
      <c r="A271" s="13" t="s">
        <v>281</v>
      </c>
      <c r="B271" s="14" t="s">
        <v>282</v>
      </c>
      <c r="C271" s="14">
        <v>7823716</v>
      </c>
      <c r="D271" s="15" t="s">
        <v>46</v>
      </c>
      <c r="E271" s="7">
        <v>2.58</v>
      </c>
      <c r="F271" s="7" t="s">
        <v>22</v>
      </c>
      <c r="G271" s="8">
        <v>0</v>
      </c>
      <c r="H271" s="8">
        <v>1</v>
      </c>
      <c r="I271" s="8">
        <v>0</v>
      </c>
      <c r="J271" s="9">
        <v>461400</v>
      </c>
      <c r="K271" s="9"/>
      <c r="L271" s="9"/>
      <c r="M271" s="9"/>
      <c r="N271" s="12">
        <v>461400</v>
      </c>
      <c r="O271" s="9"/>
      <c r="P271" s="9"/>
      <c r="Q271" s="16">
        <v>461400</v>
      </c>
      <c r="R271" s="9"/>
      <c r="S271" s="9"/>
    </row>
    <row r="272" spans="1:19">
      <c r="A272" s="13" t="s">
        <v>283</v>
      </c>
      <c r="B272" s="14" t="s">
        <v>284</v>
      </c>
      <c r="C272" s="14">
        <v>1052293</v>
      </c>
      <c r="D272" s="15" t="s">
        <v>21</v>
      </c>
      <c r="E272" s="7">
        <v>5.5</v>
      </c>
      <c r="F272" s="7" t="s">
        <v>22</v>
      </c>
      <c r="G272" s="8">
        <v>1</v>
      </c>
      <c r="H272" s="8">
        <v>0</v>
      </c>
      <c r="I272" s="8">
        <v>0</v>
      </c>
      <c r="J272" s="9">
        <v>2651700</v>
      </c>
      <c r="K272" s="9"/>
      <c r="L272" s="9"/>
      <c r="M272" s="9"/>
      <c r="N272" s="12">
        <v>2651700</v>
      </c>
      <c r="O272" s="9"/>
      <c r="P272" s="9"/>
      <c r="Q272" s="16">
        <v>2651700</v>
      </c>
      <c r="R272" s="9"/>
      <c r="S272" s="9"/>
    </row>
    <row r="273" spans="1:19" ht="22.5">
      <c r="A273" s="13" t="s">
        <v>283</v>
      </c>
      <c r="B273" s="14" t="s">
        <v>284</v>
      </c>
      <c r="C273" s="14">
        <v>7149586</v>
      </c>
      <c r="D273" s="15" t="s">
        <v>26</v>
      </c>
      <c r="E273" s="7">
        <v>0.5</v>
      </c>
      <c r="F273" s="7" t="s">
        <v>22</v>
      </c>
      <c r="G273" s="8">
        <v>1</v>
      </c>
      <c r="H273" s="8">
        <v>0</v>
      </c>
      <c r="I273" s="8">
        <v>0</v>
      </c>
      <c r="J273" s="9">
        <v>241200</v>
      </c>
      <c r="K273" s="9"/>
      <c r="L273" s="9"/>
      <c r="M273" s="9"/>
      <c r="N273" s="12">
        <v>241200</v>
      </c>
      <c r="O273" s="9"/>
      <c r="P273" s="9"/>
      <c r="Q273" s="16">
        <v>241200</v>
      </c>
      <c r="R273" s="9"/>
      <c r="S273" s="9"/>
    </row>
    <row r="274" spans="1:19" ht="22.5">
      <c r="A274" s="13" t="s">
        <v>285</v>
      </c>
      <c r="B274" s="14" t="s">
        <v>286</v>
      </c>
      <c r="C274" s="14">
        <v>1128473</v>
      </c>
      <c r="D274" s="15" t="s">
        <v>49</v>
      </c>
      <c r="E274" s="7" t="s">
        <v>22</v>
      </c>
      <c r="F274" s="7">
        <v>40</v>
      </c>
      <c r="G274" s="8">
        <v>0</v>
      </c>
      <c r="H274" s="8">
        <v>0</v>
      </c>
      <c r="I274" s="8">
        <v>1</v>
      </c>
      <c r="J274" s="9">
        <v>10373100</v>
      </c>
      <c r="K274" s="9"/>
      <c r="L274" s="9"/>
      <c r="M274" s="9"/>
      <c r="N274" s="12">
        <v>10373100</v>
      </c>
      <c r="O274" s="9"/>
      <c r="P274" s="9"/>
      <c r="Q274" s="16">
        <v>10373100</v>
      </c>
      <c r="R274" s="9"/>
      <c r="S274" s="9"/>
    </row>
    <row r="275" spans="1:19" ht="22.5">
      <c r="A275" s="13" t="s">
        <v>285</v>
      </c>
      <c r="B275" s="14" t="s">
        <v>286</v>
      </c>
      <c r="C275" s="14">
        <v>7402278</v>
      </c>
      <c r="D275" s="15" t="s">
        <v>50</v>
      </c>
      <c r="E275" s="7" t="s">
        <v>22</v>
      </c>
      <c r="F275" s="7">
        <v>10</v>
      </c>
      <c r="G275" s="8">
        <v>0</v>
      </c>
      <c r="H275" s="8">
        <v>0</v>
      </c>
      <c r="I275" s="8">
        <v>1</v>
      </c>
      <c r="J275" s="9">
        <v>2726700</v>
      </c>
      <c r="K275" s="9"/>
      <c r="L275" s="9"/>
      <c r="M275" s="9"/>
      <c r="N275" s="12">
        <v>2726700</v>
      </c>
      <c r="O275" s="9"/>
      <c r="P275" s="9"/>
      <c r="Q275" s="16">
        <v>2726700</v>
      </c>
      <c r="R275" s="9"/>
      <c r="S275" s="9"/>
    </row>
    <row r="276" spans="1:19">
      <c r="A276" s="13" t="s">
        <v>287</v>
      </c>
      <c r="B276" s="14" t="s">
        <v>288</v>
      </c>
      <c r="C276" s="14">
        <v>3101074</v>
      </c>
      <c r="D276" s="15" t="s">
        <v>37</v>
      </c>
      <c r="E276" s="7">
        <v>3</v>
      </c>
      <c r="F276" s="7" t="s">
        <v>22</v>
      </c>
      <c r="G276" s="8">
        <v>1</v>
      </c>
      <c r="H276" s="8">
        <v>0</v>
      </c>
      <c r="I276" s="8">
        <v>0</v>
      </c>
      <c r="J276" s="9">
        <v>1469200</v>
      </c>
      <c r="K276" s="9">
        <v>244800</v>
      </c>
      <c r="L276" s="9"/>
      <c r="M276" s="9"/>
      <c r="N276" s="12">
        <v>1714000</v>
      </c>
      <c r="O276" s="9"/>
      <c r="P276" s="9"/>
      <c r="Q276" s="16">
        <v>1714000</v>
      </c>
      <c r="R276" s="9"/>
      <c r="S276" s="9"/>
    </row>
    <row r="277" spans="1:19">
      <c r="A277" s="13" t="s">
        <v>289</v>
      </c>
      <c r="B277" s="14" t="s">
        <v>290</v>
      </c>
      <c r="C277" s="14">
        <v>2073130</v>
      </c>
      <c r="D277" s="15" t="s">
        <v>46</v>
      </c>
      <c r="E277" s="7">
        <v>1.1000000000000001</v>
      </c>
      <c r="F277" s="7" t="s">
        <v>22</v>
      </c>
      <c r="G277" s="8">
        <v>1</v>
      </c>
      <c r="H277" s="8">
        <v>1</v>
      </c>
      <c r="I277" s="8">
        <v>0</v>
      </c>
      <c r="J277" s="9">
        <v>293000</v>
      </c>
      <c r="K277" s="9"/>
      <c r="L277" s="9"/>
      <c r="M277" s="9"/>
      <c r="N277" s="12">
        <v>293000</v>
      </c>
      <c r="O277" s="9"/>
      <c r="P277" s="9"/>
      <c r="Q277" s="16">
        <v>293000</v>
      </c>
      <c r="R277" s="9"/>
      <c r="S277" s="9"/>
    </row>
    <row r="278" spans="1:19">
      <c r="A278" s="13" t="s">
        <v>289</v>
      </c>
      <c r="B278" s="14" t="s">
        <v>290</v>
      </c>
      <c r="C278" s="14">
        <v>6765358</v>
      </c>
      <c r="D278" s="15" t="s">
        <v>46</v>
      </c>
      <c r="E278" s="7">
        <v>1</v>
      </c>
      <c r="F278" s="7" t="s">
        <v>22</v>
      </c>
      <c r="G278" s="8">
        <v>0</v>
      </c>
      <c r="H278" s="8">
        <v>1</v>
      </c>
      <c r="I278" s="8">
        <v>0</v>
      </c>
      <c r="J278" s="9">
        <v>230700</v>
      </c>
      <c r="K278" s="9"/>
      <c r="L278" s="9"/>
      <c r="M278" s="9"/>
      <c r="N278" s="12">
        <v>230700</v>
      </c>
      <c r="O278" s="9"/>
      <c r="P278" s="9"/>
      <c r="Q278" s="16">
        <v>230700</v>
      </c>
      <c r="R278" s="9"/>
      <c r="S278" s="9"/>
    </row>
    <row r="279" spans="1:19">
      <c r="A279" s="13" t="s">
        <v>289</v>
      </c>
      <c r="B279" s="14" t="s">
        <v>290</v>
      </c>
      <c r="C279" s="14">
        <v>9126372</v>
      </c>
      <c r="D279" s="15" t="s">
        <v>291</v>
      </c>
      <c r="E279" s="7">
        <v>3.9</v>
      </c>
      <c r="F279" s="7" t="s">
        <v>22</v>
      </c>
      <c r="G279" s="8">
        <v>1</v>
      </c>
      <c r="H279" s="8">
        <v>1</v>
      </c>
      <c r="I279" s="8">
        <v>0</v>
      </c>
      <c r="J279" s="9">
        <v>2040500</v>
      </c>
      <c r="K279" s="9"/>
      <c r="L279" s="9"/>
      <c r="M279" s="9"/>
      <c r="N279" s="12">
        <v>2040500</v>
      </c>
      <c r="O279" s="9"/>
      <c r="P279" s="9"/>
      <c r="Q279" s="16">
        <v>2040500</v>
      </c>
      <c r="R279" s="9"/>
      <c r="S279" s="9"/>
    </row>
    <row r="280" spans="1:19">
      <c r="A280" s="13" t="s">
        <v>292</v>
      </c>
      <c r="B280" s="14" t="s">
        <v>293</v>
      </c>
      <c r="C280" s="14">
        <v>4901864</v>
      </c>
      <c r="D280" s="15" t="s">
        <v>21</v>
      </c>
      <c r="E280" s="7">
        <v>4.8</v>
      </c>
      <c r="F280" s="7" t="s">
        <v>22</v>
      </c>
      <c r="G280" s="8">
        <v>1</v>
      </c>
      <c r="H280" s="8">
        <v>0</v>
      </c>
      <c r="I280" s="8">
        <v>0</v>
      </c>
      <c r="J280" s="9">
        <v>2430100</v>
      </c>
      <c r="K280" s="9"/>
      <c r="L280" s="9"/>
      <c r="M280" s="9"/>
      <c r="N280" s="12">
        <v>2430100</v>
      </c>
      <c r="O280" s="9"/>
      <c r="P280" s="9"/>
      <c r="Q280" s="16">
        <v>2430100</v>
      </c>
      <c r="R280" s="9"/>
      <c r="S280" s="9"/>
    </row>
    <row r="281" spans="1:19">
      <c r="A281" s="13" t="s">
        <v>292</v>
      </c>
      <c r="B281" s="14" t="s">
        <v>293</v>
      </c>
      <c r="C281" s="14">
        <v>7282685</v>
      </c>
      <c r="D281" s="15" t="s">
        <v>37</v>
      </c>
      <c r="E281" s="7">
        <v>9</v>
      </c>
      <c r="F281" s="7" t="s">
        <v>22</v>
      </c>
      <c r="G281" s="8">
        <v>1</v>
      </c>
      <c r="H281" s="8">
        <v>0</v>
      </c>
      <c r="I281" s="8">
        <v>0</v>
      </c>
      <c r="J281" s="9">
        <v>4382100</v>
      </c>
      <c r="K281" s="9"/>
      <c r="L281" s="9"/>
      <c r="M281" s="9"/>
      <c r="N281" s="12">
        <v>4382100</v>
      </c>
      <c r="O281" s="9"/>
      <c r="P281" s="9"/>
      <c r="Q281" s="16">
        <v>4382100</v>
      </c>
      <c r="R281" s="9"/>
      <c r="S281" s="9"/>
    </row>
    <row r="282" spans="1:19">
      <c r="A282" s="13" t="s">
        <v>292</v>
      </c>
      <c r="B282" s="14" t="s">
        <v>293</v>
      </c>
      <c r="C282" s="14">
        <v>8904784</v>
      </c>
      <c r="D282" s="15" t="s">
        <v>46</v>
      </c>
      <c r="E282" s="7">
        <v>0.35</v>
      </c>
      <c r="F282" s="7" t="s">
        <v>22</v>
      </c>
      <c r="G282" s="8">
        <v>1</v>
      </c>
      <c r="H282" s="8">
        <v>1</v>
      </c>
      <c r="I282" s="8">
        <v>0</v>
      </c>
      <c r="J282" s="9">
        <v>83700</v>
      </c>
      <c r="K282" s="9"/>
      <c r="L282" s="9"/>
      <c r="M282" s="9"/>
      <c r="N282" s="12">
        <v>83700</v>
      </c>
      <c r="O282" s="9"/>
      <c r="P282" s="9"/>
      <c r="Q282" s="16">
        <v>83700</v>
      </c>
      <c r="R282" s="9"/>
      <c r="S282" s="9"/>
    </row>
    <row r="283" spans="1:19">
      <c r="A283" s="13" t="s">
        <v>294</v>
      </c>
      <c r="B283" s="14" t="s">
        <v>295</v>
      </c>
      <c r="C283" s="14">
        <v>3088779</v>
      </c>
      <c r="D283" s="15" t="s">
        <v>79</v>
      </c>
      <c r="E283" s="7">
        <v>5.31</v>
      </c>
      <c r="F283" s="7" t="s">
        <v>22</v>
      </c>
      <c r="G283" s="8">
        <v>1</v>
      </c>
      <c r="H283" s="8">
        <v>1</v>
      </c>
      <c r="I283" s="8">
        <v>0</v>
      </c>
      <c r="J283" s="9">
        <v>4000700</v>
      </c>
      <c r="K283" s="9"/>
      <c r="L283" s="9"/>
      <c r="M283" s="9"/>
      <c r="N283" s="12">
        <v>4000700</v>
      </c>
      <c r="O283" s="9"/>
      <c r="P283" s="9"/>
      <c r="Q283" s="16">
        <v>4000700</v>
      </c>
      <c r="R283" s="9"/>
      <c r="S283" s="9"/>
    </row>
    <row r="284" spans="1:19">
      <c r="A284" s="13" t="s">
        <v>296</v>
      </c>
      <c r="B284" s="14" t="s">
        <v>297</v>
      </c>
      <c r="C284" s="14">
        <v>1279843</v>
      </c>
      <c r="D284" s="15" t="s">
        <v>104</v>
      </c>
      <c r="E284" s="7" t="s">
        <v>22</v>
      </c>
      <c r="F284" s="7">
        <v>4</v>
      </c>
      <c r="G284" s="8">
        <v>0</v>
      </c>
      <c r="H284" s="8">
        <v>0</v>
      </c>
      <c r="I284" s="8">
        <v>1</v>
      </c>
      <c r="J284" s="9">
        <v>771540</v>
      </c>
      <c r="K284" s="9"/>
      <c r="L284" s="9"/>
      <c r="M284" s="9">
        <v>128590</v>
      </c>
      <c r="N284" s="12">
        <v>771540</v>
      </c>
      <c r="O284" s="9"/>
      <c r="P284" s="9"/>
      <c r="Q284" s="16">
        <v>642950</v>
      </c>
      <c r="R284" s="9"/>
      <c r="S284" s="9"/>
    </row>
    <row r="285" spans="1:19">
      <c r="A285" s="13" t="s">
        <v>296</v>
      </c>
      <c r="B285" s="14" t="s">
        <v>297</v>
      </c>
      <c r="C285" s="14">
        <v>4916523</v>
      </c>
      <c r="D285" s="15" t="s">
        <v>25</v>
      </c>
      <c r="E285" s="7">
        <v>5.55</v>
      </c>
      <c r="F285" s="7" t="s">
        <v>22</v>
      </c>
      <c r="G285" s="8">
        <v>0</v>
      </c>
      <c r="H285" s="8">
        <v>1</v>
      </c>
      <c r="I285" s="8">
        <v>0</v>
      </c>
      <c r="J285" s="9">
        <v>1744800</v>
      </c>
      <c r="K285" s="9"/>
      <c r="L285" s="9"/>
      <c r="M285" s="9">
        <v>290800</v>
      </c>
      <c r="N285" s="12">
        <v>1744800</v>
      </c>
      <c r="O285" s="9"/>
      <c r="P285" s="9"/>
      <c r="Q285" s="16">
        <v>1454000</v>
      </c>
      <c r="R285" s="9"/>
      <c r="S285" s="9"/>
    </row>
    <row r="286" spans="1:19">
      <c r="A286" s="13" t="s">
        <v>296</v>
      </c>
      <c r="B286" s="14" t="s">
        <v>297</v>
      </c>
      <c r="C286" s="14">
        <v>5824045</v>
      </c>
      <c r="D286" s="15" t="s">
        <v>80</v>
      </c>
      <c r="E286" s="7" t="s">
        <v>22</v>
      </c>
      <c r="F286" s="7">
        <v>11</v>
      </c>
      <c r="G286" s="8">
        <v>0</v>
      </c>
      <c r="H286" s="8">
        <v>0</v>
      </c>
      <c r="I286" s="8">
        <v>1</v>
      </c>
      <c r="J286" s="9">
        <v>1568220</v>
      </c>
      <c r="K286" s="9"/>
      <c r="L286" s="9"/>
      <c r="M286" s="9">
        <v>261370</v>
      </c>
      <c r="N286" s="12">
        <v>1568220</v>
      </c>
      <c r="O286" s="9">
        <v>453508</v>
      </c>
      <c r="P286" s="9"/>
      <c r="Q286" s="16">
        <v>853342</v>
      </c>
      <c r="R286" s="9"/>
      <c r="S286" s="9"/>
    </row>
    <row r="287" spans="1:19">
      <c r="A287" s="13" t="s">
        <v>298</v>
      </c>
      <c r="B287" s="14" t="s">
        <v>299</v>
      </c>
      <c r="C287" s="14">
        <v>5220579</v>
      </c>
      <c r="D287" s="15" t="s">
        <v>83</v>
      </c>
      <c r="E287" s="7">
        <v>1</v>
      </c>
      <c r="F287" s="7" t="s">
        <v>22</v>
      </c>
      <c r="G287" s="8">
        <v>1</v>
      </c>
      <c r="H287" s="8">
        <v>0</v>
      </c>
      <c r="I287" s="8">
        <v>0</v>
      </c>
      <c r="J287" s="9">
        <v>654000</v>
      </c>
      <c r="K287" s="9"/>
      <c r="L287" s="9"/>
      <c r="M287" s="9"/>
      <c r="N287" s="12">
        <v>654000</v>
      </c>
      <c r="O287" s="9"/>
      <c r="P287" s="9">
        <v>14190</v>
      </c>
      <c r="Q287" s="16">
        <v>639810</v>
      </c>
      <c r="R287" s="9"/>
      <c r="S287" s="9"/>
    </row>
    <row r="288" spans="1:19">
      <c r="A288" s="13" t="s">
        <v>298</v>
      </c>
      <c r="B288" s="14" t="s">
        <v>299</v>
      </c>
      <c r="C288" s="14">
        <v>8169226</v>
      </c>
      <c r="D288" s="15" t="s">
        <v>46</v>
      </c>
      <c r="E288" s="7">
        <v>2.2999999999999998</v>
      </c>
      <c r="F288" s="7" t="s">
        <v>22</v>
      </c>
      <c r="G288" s="8">
        <v>1</v>
      </c>
      <c r="H288" s="8">
        <v>1</v>
      </c>
      <c r="I288" s="8">
        <v>0</v>
      </c>
      <c r="J288" s="9">
        <v>1287000</v>
      </c>
      <c r="K288" s="9"/>
      <c r="L288" s="9"/>
      <c r="M288" s="9"/>
      <c r="N288" s="12">
        <v>1287000</v>
      </c>
      <c r="O288" s="9"/>
      <c r="P288" s="9">
        <v>1547</v>
      </c>
      <c r="Q288" s="16">
        <v>1285453</v>
      </c>
      <c r="R288" s="9"/>
      <c r="S288" s="9"/>
    </row>
    <row r="289" spans="1:19" ht="22.5">
      <c r="A289" s="13" t="s">
        <v>300</v>
      </c>
      <c r="B289" s="14" t="s">
        <v>301</v>
      </c>
      <c r="C289" s="14">
        <v>1554346</v>
      </c>
      <c r="D289" s="15" t="s">
        <v>46</v>
      </c>
      <c r="E289" s="7">
        <v>0.63</v>
      </c>
      <c r="F289" s="7" t="s">
        <v>22</v>
      </c>
      <c r="G289" s="8">
        <v>0</v>
      </c>
      <c r="H289" s="8">
        <v>1</v>
      </c>
      <c r="I289" s="8">
        <v>0</v>
      </c>
      <c r="J289" s="9">
        <v>281500</v>
      </c>
      <c r="K289" s="9"/>
      <c r="L289" s="9"/>
      <c r="M289" s="9"/>
      <c r="N289" s="12">
        <v>281500</v>
      </c>
      <c r="O289" s="9"/>
      <c r="P289" s="9"/>
      <c r="Q289" s="16">
        <v>281500</v>
      </c>
      <c r="R289" s="9"/>
      <c r="S289" s="9"/>
    </row>
    <row r="290" spans="1:19" ht="22.5">
      <c r="A290" s="13" t="s">
        <v>300</v>
      </c>
      <c r="B290" s="14" t="s">
        <v>301</v>
      </c>
      <c r="C290" s="14">
        <v>9424689</v>
      </c>
      <c r="D290" s="15" t="s">
        <v>40</v>
      </c>
      <c r="E290" s="7" t="s">
        <v>22</v>
      </c>
      <c r="F290" s="7">
        <v>70</v>
      </c>
      <c r="G290" s="8">
        <v>0</v>
      </c>
      <c r="H290" s="8">
        <v>0</v>
      </c>
      <c r="I290" s="8">
        <v>1</v>
      </c>
      <c r="J290" s="9">
        <v>10621300</v>
      </c>
      <c r="K290" s="9"/>
      <c r="L290" s="9"/>
      <c r="M290" s="9"/>
      <c r="N290" s="12">
        <v>10621300</v>
      </c>
      <c r="O290" s="9"/>
      <c r="P290" s="9"/>
      <c r="Q290" s="16">
        <v>10621300</v>
      </c>
      <c r="R290" s="9"/>
      <c r="S290" s="9"/>
    </row>
    <row r="291" spans="1:19">
      <c r="A291" s="13" t="s">
        <v>302</v>
      </c>
      <c r="B291" s="14" t="s">
        <v>303</v>
      </c>
      <c r="C291" s="14">
        <v>1826001</v>
      </c>
      <c r="D291" s="15" t="s">
        <v>46</v>
      </c>
      <c r="E291" s="7">
        <v>1.2</v>
      </c>
      <c r="F291" s="7" t="s">
        <v>22</v>
      </c>
      <c r="G291" s="8">
        <v>0</v>
      </c>
      <c r="H291" s="8">
        <v>1</v>
      </c>
      <c r="I291" s="8">
        <v>0</v>
      </c>
      <c r="J291" s="9">
        <v>393300</v>
      </c>
      <c r="K291" s="9"/>
      <c r="L291" s="9"/>
      <c r="M291" s="9"/>
      <c r="N291" s="12">
        <v>393300</v>
      </c>
      <c r="O291" s="9"/>
      <c r="P291" s="9"/>
      <c r="Q291" s="16">
        <v>393300</v>
      </c>
      <c r="R291" s="9"/>
      <c r="S291" s="9"/>
    </row>
    <row r="292" spans="1:19">
      <c r="A292" s="13" t="s">
        <v>302</v>
      </c>
      <c r="B292" s="14" t="s">
        <v>303</v>
      </c>
      <c r="C292" s="14">
        <v>3281824</v>
      </c>
      <c r="D292" s="15" t="s">
        <v>83</v>
      </c>
      <c r="E292" s="7">
        <v>4.0999999999999996</v>
      </c>
      <c r="F292" s="7" t="s">
        <v>22</v>
      </c>
      <c r="G292" s="8">
        <v>1</v>
      </c>
      <c r="H292" s="8">
        <v>0</v>
      </c>
      <c r="I292" s="8">
        <v>0</v>
      </c>
      <c r="J292" s="9">
        <v>2731800</v>
      </c>
      <c r="K292" s="9"/>
      <c r="L292" s="9"/>
      <c r="M292" s="9"/>
      <c r="N292" s="12">
        <v>2731800</v>
      </c>
      <c r="O292" s="9"/>
      <c r="P292" s="9">
        <v>314278</v>
      </c>
      <c r="Q292" s="16">
        <v>2417522</v>
      </c>
      <c r="R292" s="9"/>
      <c r="S292" s="9"/>
    </row>
    <row r="293" spans="1:19">
      <c r="A293" s="13" t="s">
        <v>302</v>
      </c>
      <c r="B293" s="14" t="s">
        <v>303</v>
      </c>
      <c r="C293" s="14">
        <v>5321784</v>
      </c>
      <c r="D293" s="15" t="s">
        <v>83</v>
      </c>
      <c r="E293" s="7">
        <v>2.2999999999999998</v>
      </c>
      <c r="F293" s="7" t="s">
        <v>22</v>
      </c>
      <c r="G293" s="8">
        <v>1</v>
      </c>
      <c r="H293" s="8">
        <v>0</v>
      </c>
      <c r="I293" s="8">
        <v>0</v>
      </c>
      <c r="J293" s="9">
        <v>1658600</v>
      </c>
      <c r="K293" s="9"/>
      <c r="L293" s="9"/>
      <c r="M293" s="9"/>
      <c r="N293" s="12">
        <v>1658600</v>
      </c>
      <c r="O293" s="9"/>
      <c r="P293" s="9">
        <v>69753</v>
      </c>
      <c r="Q293" s="16">
        <v>1588847</v>
      </c>
      <c r="R293" s="9"/>
      <c r="S293" s="9"/>
    </row>
    <row r="294" spans="1:19">
      <c r="A294" s="13" t="s">
        <v>302</v>
      </c>
      <c r="B294" s="14" t="s">
        <v>303</v>
      </c>
      <c r="C294" s="14">
        <v>5393620</v>
      </c>
      <c r="D294" s="15" t="s">
        <v>291</v>
      </c>
      <c r="E294" s="7">
        <v>2.2000000000000002</v>
      </c>
      <c r="F294" s="7" t="s">
        <v>22</v>
      </c>
      <c r="G294" s="8">
        <v>0</v>
      </c>
      <c r="H294" s="8">
        <v>1</v>
      </c>
      <c r="I294" s="8">
        <v>0</v>
      </c>
      <c r="J294" s="9">
        <v>1329300</v>
      </c>
      <c r="K294" s="9"/>
      <c r="L294" s="9"/>
      <c r="M294" s="9"/>
      <c r="N294" s="12">
        <v>1329300</v>
      </c>
      <c r="O294" s="9"/>
      <c r="P294" s="9">
        <v>70156</v>
      </c>
      <c r="Q294" s="16">
        <v>1259144</v>
      </c>
      <c r="R294" s="9"/>
      <c r="S294" s="9"/>
    </row>
    <row r="295" spans="1:19">
      <c r="A295" s="13" t="s">
        <v>302</v>
      </c>
      <c r="B295" s="14" t="s">
        <v>303</v>
      </c>
      <c r="C295" s="14">
        <v>5490855</v>
      </c>
      <c r="D295" s="15" t="s">
        <v>291</v>
      </c>
      <c r="E295" s="7">
        <v>2.7</v>
      </c>
      <c r="F295" s="7" t="s">
        <v>22</v>
      </c>
      <c r="G295" s="8">
        <v>0</v>
      </c>
      <c r="H295" s="8">
        <v>1</v>
      </c>
      <c r="I295" s="8">
        <v>0</v>
      </c>
      <c r="J295" s="9">
        <v>1557900</v>
      </c>
      <c r="K295" s="9"/>
      <c r="L295" s="9"/>
      <c r="M295" s="9"/>
      <c r="N295" s="12">
        <v>1557900</v>
      </c>
      <c r="O295" s="9"/>
      <c r="P295" s="9">
        <v>180684</v>
      </c>
      <c r="Q295" s="16">
        <v>1377216</v>
      </c>
      <c r="R295" s="9"/>
      <c r="S295" s="9"/>
    </row>
    <row r="296" spans="1:19">
      <c r="A296" s="13" t="s">
        <v>302</v>
      </c>
      <c r="B296" s="14" t="s">
        <v>303</v>
      </c>
      <c r="C296" s="14">
        <v>5708945</v>
      </c>
      <c r="D296" s="15" t="s">
        <v>83</v>
      </c>
      <c r="E296" s="7">
        <v>4.0999999999999996</v>
      </c>
      <c r="F296" s="7" t="s">
        <v>22</v>
      </c>
      <c r="G296" s="8">
        <v>1</v>
      </c>
      <c r="H296" s="8">
        <v>0</v>
      </c>
      <c r="I296" s="8">
        <v>0</v>
      </c>
      <c r="J296" s="9">
        <v>2872200</v>
      </c>
      <c r="K296" s="9"/>
      <c r="L296" s="9"/>
      <c r="M296" s="9"/>
      <c r="N296" s="12">
        <v>2872200</v>
      </c>
      <c r="O296" s="9"/>
      <c r="P296" s="9">
        <v>151199</v>
      </c>
      <c r="Q296" s="16">
        <v>2721001</v>
      </c>
      <c r="R296" s="9"/>
      <c r="S296" s="9"/>
    </row>
    <row r="297" spans="1:19">
      <c r="A297" s="13" t="s">
        <v>302</v>
      </c>
      <c r="B297" s="14" t="s">
        <v>303</v>
      </c>
      <c r="C297" s="14">
        <v>9675339</v>
      </c>
      <c r="D297" s="15" t="s">
        <v>79</v>
      </c>
      <c r="E297" s="7">
        <v>3.8</v>
      </c>
      <c r="F297" s="7" t="s">
        <v>22</v>
      </c>
      <c r="G297" s="8">
        <v>0</v>
      </c>
      <c r="H297" s="8">
        <v>1</v>
      </c>
      <c r="I297" s="8">
        <v>0</v>
      </c>
      <c r="J297" s="9">
        <v>2501900</v>
      </c>
      <c r="K297" s="9"/>
      <c r="L297" s="9"/>
      <c r="M297" s="9"/>
      <c r="N297" s="12">
        <v>2501900</v>
      </c>
      <c r="O297" s="9"/>
      <c r="P297" s="9"/>
      <c r="Q297" s="16">
        <v>2501900</v>
      </c>
      <c r="R297" s="9"/>
      <c r="S297" s="9"/>
    </row>
    <row r="298" spans="1:19">
      <c r="A298" s="13" t="s">
        <v>304</v>
      </c>
      <c r="B298" s="14" t="s">
        <v>305</v>
      </c>
      <c r="C298" s="14">
        <v>5361326</v>
      </c>
      <c r="D298" s="15" t="s">
        <v>306</v>
      </c>
      <c r="E298" s="7">
        <v>3</v>
      </c>
      <c r="F298" s="7" t="s">
        <v>22</v>
      </c>
      <c r="G298" s="8">
        <v>1</v>
      </c>
      <c r="H298" s="8">
        <v>0</v>
      </c>
      <c r="I298" s="8">
        <v>0</v>
      </c>
      <c r="J298" s="9">
        <v>1483000</v>
      </c>
      <c r="K298" s="9"/>
      <c r="L298" s="9"/>
      <c r="M298" s="9"/>
      <c r="N298" s="12">
        <v>1483000</v>
      </c>
      <c r="O298" s="9"/>
      <c r="P298" s="9">
        <v>54281</v>
      </c>
      <c r="Q298" s="16">
        <v>1428719</v>
      </c>
      <c r="R298" s="9"/>
      <c r="S298" s="9"/>
    </row>
    <row r="299" spans="1:19">
      <c r="A299" s="13" t="s">
        <v>304</v>
      </c>
      <c r="B299" s="14" t="s">
        <v>305</v>
      </c>
      <c r="C299" s="14">
        <v>7030099</v>
      </c>
      <c r="D299" s="15" t="s">
        <v>21</v>
      </c>
      <c r="E299" s="7">
        <v>10.77</v>
      </c>
      <c r="F299" s="7" t="s">
        <v>22</v>
      </c>
      <c r="G299" s="8">
        <v>1</v>
      </c>
      <c r="H299" s="8">
        <v>0</v>
      </c>
      <c r="I299" s="8">
        <v>0</v>
      </c>
      <c r="J299" s="9">
        <v>5413900</v>
      </c>
      <c r="K299" s="9"/>
      <c r="L299" s="9"/>
      <c r="M299" s="9"/>
      <c r="N299" s="12">
        <v>5413900</v>
      </c>
      <c r="O299" s="9"/>
      <c r="P299" s="9"/>
      <c r="Q299" s="16">
        <v>5413900</v>
      </c>
      <c r="R299" s="9"/>
      <c r="S299" s="9"/>
    </row>
    <row r="300" spans="1:19">
      <c r="A300" s="13" t="s">
        <v>307</v>
      </c>
      <c r="B300" s="14" t="s">
        <v>308</v>
      </c>
      <c r="C300" s="14">
        <v>2606310</v>
      </c>
      <c r="D300" s="15" t="s">
        <v>21</v>
      </c>
      <c r="E300" s="7">
        <v>2</v>
      </c>
      <c r="F300" s="7" t="s">
        <v>22</v>
      </c>
      <c r="G300" s="8">
        <v>1</v>
      </c>
      <c r="H300" s="8">
        <v>0</v>
      </c>
      <c r="I300" s="8">
        <v>0</v>
      </c>
      <c r="J300" s="9">
        <v>855200</v>
      </c>
      <c r="K300" s="9">
        <v>307200</v>
      </c>
      <c r="L300" s="9"/>
      <c r="M300" s="9"/>
      <c r="N300" s="12">
        <v>1162400</v>
      </c>
      <c r="O300" s="9"/>
      <c r="P300" s="9"/>
      <c r="Q300" s="16">
        <v>1162400</v>
      </c>
      <c r="R300" s="9"/>
      <c r="S300" s="9"/>
    </row>
    <row r="301" spans="1:19">
      <c r="A301" s="13" t="s">
        <v>307</v>
      </c>
      <c r="B301" s="14" t="s">
        <v>308</v>
      </c>
      <c r="C301" s="14">
        <v>3316328</v>
      </c>
      <c r="D301" s="15" t="s">
        <v>27</v>
      </c>
      <c r="E301" s="7" t="s">
        <v>22</v>
      </c>
      <c r="F301" s="7">
        <v>4</v>
      </c>
      <c r="G301" s="8">
        <v>0</v>
      </c>
      <c r="H301" s="8">
        <v>1</v>
      </c>
      <c r="I301" s="8">
        <v>1</v>
      </c>
      <c r="J301" s="9">
        <v>705500</v>
      </c>
      <c r="K301" s="9"/>
      <c r="L301" s="9">
        <v>28200</v>
      </c>
      <c r="M301" s="9"/>
      <c r="N301" s="12">
        <v>733700</v>
      </c>
      <c r="O301" s="9"/>
      <c r="P301" s="9"/>
      <c r="Q301" s="16">
        <v>733700</v>
      </c>
      <c r="R301" s="9"/>
      <c r="S301" s="9"/>
    </row>
    <row r="302" spans="1:19">
      <c r="A302" s="13" t="s">
        <v>309</v>
      </c>
      <c r="B302" s="14" t="s">
        <v>310</v>
      </c>
      <c r="C302" s="14">
        <v>8915043</v>
      </c>
      <c r="D302" s="15" t="s">
        <v>79</v>
      </c>
      <c r="E302" s="7">
        <v>4.0999999999999996</v>
      </c>
      <c r="F302" s="7" t="s">
        <v>22</v>
      </c>
      <c r="G302" s="8">
        <v>0</v>
      </c>
      <c r="H302" s="8">
        <v>1</v>
      </c>
      <c r="I302" s="8">
        <v>0</v>
      </c>
      <c r="J302" s="9">
        <v>3066500</v>
      </c>
      <c r="K302" s="9"/>
      <c r="L302" s="9"/>
      <c r="M302" s="9"/>
      <c r="N302" s="12">
        <v>3066500</v>
      </c>
      <c r="O302" s="9"/>
      <c r="P302" s="9">
        <v>165705</v>
      </c>
      <c r="Q302" s="16">
        <v>2900795</v>
      </c>
      <c r="R302" s="9"/>
      <c r="S302" s="9"/>
    </row>
    <row r="303" spans="1:19">
      <c r="A303" s="13" t="s">
        <v>311</v>
      </c>
      <c r="B303" s="14" t="s">
        <v>312</v>
      </c>
      <c r="C303" s="14">
        <v>2631419</v>
      </c>
      <c r="D303" s="15" t="s">
        <v>50</v>
      </c>
      <c r="E303" s="7" t="s">
        <v>22</v>
      </c>
      <c r="F303" s="7">
        <v>37</v>
      </c>
      <c r="G303" s="8">
        <v>0</v>
      </c>
      <c r="H303" s="8">
        <v>0</v>
      </c>
      <c r="I303" s="8">
        <v>1</v>
      </c>
      <c r="J303" s="9">
        <v>5130000</v>
      </c>
      <c r="K303" s="9"/>
      <c r="L303" s="9"/>
      <c r="M303" s="9"/>
      <c r="N303" s="12">
        <v>5130000</v>
      </c>
      <c r="O303" s="9"/>
      <c r="P303" s="9"/>
      <c r="Q303" s="16">
        <v>5130000</v>
      </c>
      <c r="R303" s="9"/>
      <c r="S303" s="9"/>
    </row>
    <row r="304" spans="1:19">
      <c r="A304" s="13" t="s">
        <v>311</v>
      </c>
      <c r="B304" s="14" t="s">
        <v>312</v>
      </c>
      <c r="C304" s="14">
        <v>4156426</v>
      </c>
      <c r="D304" s="15" t="s">
        <v>46</v>
      </c>
      <c r="E304" s="7">
        <v>2</v>
      </c>
      <c r="F304" s="7" t="s">
        <v>22</v>
      </c>
      <c r="G304" s="8">
        <v>0</v>
      </c>
      <c r="H304" s="8">
        <v>1</v>
      </c>
      <c r="I304" s="8">
        <v>0</v>
      </c>
      <c r="J304" s="9">
        <v>773300</v>
      </c>
      <c r="K304" s="9"/>
      <c r="L304" s="9"/>
      <c r="M304" s="9"/>
      <c r="N304" s="12">
        <v>773300</v>
      </c>
      <c r="O304" s="9">
        <v>386650</v>
      </c>
      <c r="P304" s="9"/>
      <c r="Q304" s="16">
        <v>386650</v>
      </c>
      <c r="R304" s="9"/>
      <c r="S304" s="9"/>
    </row>
    <row r="305" spans="1:19">
      <c r="A305" s="13" t="s">
        <v>311</v>
      </c>
      <c r="B305" s="14" t="s">
        <v>312</v>
      </c>
      <c r="C305" s="14">
        <v>4498267</v>
      </c>
      <c r="D305" s="15" t="s">
        <v>25</v>
      </c>
      <c r="E305" s="7">
        <v>4</v>
      </c>
      <c r="F305" s="7" t="s">
        <v>22</v>
      </c>
      <c r="G305" s="8">
        <v>0</v>
      </c>
      <c r="H305" s="8">
        <v>1</v>
      </c>
      <c r="I305" s="8">
        <v>0</v>
      </c>
      <c r="J305" s="9">
        <v>1687900</v>
      </c>
      <c r="K305" s="9"/>
      <c r="L305" s="9"/>
      <c r="M305" s="9"/>
      <c r="N305" s="12">
        <v>1687900</v>
      </c>
      <c r="O305" s="9"/>
      <c r="P305" s="9"/>
      <c r="Q305" s="16">
        <v>1687900</v>
      </c>
      <c r="R305" s="9"/>
      <c r="S305" s="9"/>
    </row>
    <row r="306" spans="1:19">
      <c r="A306" s="13" t="s">
        <v>313</v>
      </c>
      <c r="B306" s="14" t="s">
        <v>314</v>
      </c>
      <c r="C306" s="14">
        <v>7515682</v>
      </c>
      <c r="D306" s="15" t="s">
        <v>37</v>
      </c>
      <c r="E306" s="7">
        <v>4.07</v>
      </c>
      <c r="F306" s="7" t="s">
        <v>22</v>
      </c>
      <c r="G306" s="8">
        <v>1</v>
      </c>
      <c r="H306" s="8">
        <v>0</v>
      </c>
      <c r="I306" s="8">
        <v>0</v>
      </c>
      <c r="J306" s="9">
        <v>1407500</v>
      </c>
      <c r="K306" s="9">
        <v>291100</v>
      </c>
      <c r="L306" s="9"/>
      <c r="M306" s="9"/>
      <c r="N306" s="12">
        <v>1698600</v>
      </c>
      <c r="O306" s="9"/>
      <c r="P306" s="9"/>
      <c r="Q306" s="16">
        <v>1698600</v>
      </c>
      <c r="R306" s="9"/>
      <c r="S306" s="9"/>
    </row>
    <row r="307" spans="1:19">
      <c r="A307" s="13" t="s">
        <v>315</v>
      </c>
      <c r="B307" s="14" t="s">
        <v>316</v>
      </c>
      <c r="C307" s="14">
        <v>5005680</v>
      </c>
      <c r="D307" s="15" t="s">
        <v>37</v>
      </c>
      <c r="E307" s="7">
        <v>4.5</v>
      </c>
      <c r="F307" s="7" t="s">
        <v>22</v>
      </c>
      <c r="G307" s="8">
        <v>1</v>
      </c>
      <c r="H307" s="8">
        <v>0</v>
      </c>
      <c r="I307" s="8">
        <v>0</v>
      </c>
      <c r="J307" s="9">
        <v>1700000</v>
      </c>
      <c r="K307" s="9"/>
      <c r="L307" s="9"/>
      <c r="M307" s="9"/>
      <c r="N307" s="12">
        <v>1700000</v>
      </c>
      <c r="O307" s="9"/>
      <c r="P307" s="9"/>
      <c r="Q307" s="16">
        <v>1700000</v>
      </c>
      <c r="R307" s="9"/>
      <c r="S307" s="9"/>
    </row>
    <row r="308" spans="1:19">
      <c r="A308" s="13" t="s">
        <v>317</v>
      </c>
      <c r="B308" s="14" t="s">
        <v>318</v>
      </c>
      <c r="C308" s="14">
        <v>4402486</v>
      </c>
      <c r="D308" s="15" t="s">
        <v>37</v>
      </c>
      <c r="E308" s="7">
        <v>1.08</v>
      </c>
      <c r="F308" s="7" t="s">
        <v>22</v>
      </c>
      <c r="G308" s="8">
        <v>1</v>
      </c>
      <c r="H308" s="8">
        <v>0</v>
      </c>
      <c r="I308" s="8">
        <v>0</v>
      </c>
      <c r="J308" s="9">
        <v>442000</v>
      </c>
      <c r="K308" s="9"/>
      <c r="L308" s="9"/>
      <c r="M308" s="9"/>
      <c r="N308" s="12">
        <v>442000</v>
      </c>
      <c r="O308" s="9"/>
      <c r="P308" s="9"/>
      <c r="Q308" s="16">
        <v>442000</v>
      </c>
      <c r="R308" s="9"/>
      <c r="S308" s="9"/>
    </row>
    <row r="309" spans="1:19">
      <c r="A309" s="13" t="s">
        <v>319</v>
      </c>
      <c r="B309" s="14" t="s">
        <v>320</v>
      </c>
      <c r="C309" s="14">
        <v>3645408</v>
      </c>
      <c r="D309" s="15" t="s">
        <v>37</v>
      </c>
      <c r="E309" s="7">
        <v>3.25</v>
      </c>
      <c r="F309" s="7" t="s">
        <v>22</v>
      </c>
      <c r="G309" s="8">
        <v>1</v>
      </c>
      <c r="H309" s="8">
        <v>0</v>
      </c>
      <c r="I309" s="8">
        <v>0</v>
      </c>
      <c r="J309" s="9">
        <v>1060200</v>
      </c>
      <c r="K309" s="9">
        <v>180000</v>
      </c>
      <c r="L309" s="9"/>
      <c r="M309" s="9"/>
      <c r="N309" s="12">
        <v>1240200</v>
      </c>
      <c r="O309" s="9"/>
      <c r="P309" s="9"/>
      <c r="Q309" s="16">
        <v>1240200</v>
      </c>
      <c r="R309" s="9"/>
      <c r="S309" s="9"/>
    </row>
    <row r="310" spans="1:19">
      <c r="A310" s="13" t="s">
        <v>321</v>
      </c>
      <c r="B310" s="14" t="s">
        <v>322</v>
      </c>
      <c r="C310" s="14">
        <v>3426045</v>
      </c>
      <c r="D310" s="15" t="s">
        <v>37</v>
      </c>
      <c r="E310" s="7">
        <v>1.1499999999999999</v>
      </c>
      <c r="F310" s="7" t="s">
        <v>22</v>
      </c>
      <c r="G310" s="8">
        <v>1</v>
      </c>
      <c r="H310" s="8">
        <v>0</v>
      </c>
      <c r="I310" s="8">
        <v>0</v>
      </c>
      <c r="J310" s="9">
        <v>374600</v>
      </c>
      <c r="K310" s="9"/>
      <c r="L310" s="9"/>
      <c r="M310" s="9"/>
      <c r="N310" s="12">
        <v>374600</v>
      </c>
      <c r="O310" s="9"/>
      <c r="P310" s="9"/>
      <c r="Q310" s="16">
        <v>374600</v>
      </c>
      <c r="R310" s="9"/>
      <c r="S310" s="9"/>
    </row>
    <row r="311" spans="1:19">
      <c r="A311" s="13" t="s">
        <v>323</v>
      </c>
      <c r="B311" s="14" t="s">
        <v>324</v>
      </c>
      <c r="C311" s="14">
        <v>4433549</v>
      </c>
      <c r="D311" s="15" t="s">
        <v>37</v>
      </c>
      <c r="E311" s="7">
        <v>2</v>
      </c>
      <c r="F311" s="7" t="s">
        <v>22</v>
      </c>
      <c r="G311" s="8">
        <v>1</v>
      </c>
      <c r="H311" s="8">
        <v>0</v>
      </c>
      <c r="I311" s="8">
        <v>0</v>
      </c>
      <c r="J311" s="9">
        <v>461200</v>
      </c>
      <c r="K311" s="9"/>
      <c r="L311" s="9"/>
      <c r="M311" s="9"/>
      <c r="N311" s="12">
        <v>461200</v>
      </c>
      <c r="O311" s="9"/>
      <c r="P311" s="9"/>
      <c r="Q311" s="16">
        <v>461200</v>
      </c>
      <c r="R311" s="9"/>
      <c r="S311" s="9"/>
    </row>
    <row r="312" spans="1:19">
      <c r="A312" s="13" t="s">
        <v>323</v>
      </c>
      <c r="B312" s="14" t="s">
        <v>324</v>
      </c>
      <c r="C312" s="14">
        <v>5389511</v>
      </c>
      <c r="D312" s="15" t="s">
        <v>40</v>
      </c>
      <c r="E312" s="7" t="s">
        <v>22</v>
      </c>
      <c r="F312" s="7">
        <v>35</v>
      </c>
      <c r="G312" s="8">
        <v>0</v>
      </c>
      <c r="H312" s="8">
        <v>0</v>
      </c>
      <c r="I312" s="8">
        <v>1</v>
      </c>
      <c r="J312" s="9">
        <v>2500000</v>
      </c>
      <c r="K312" s="9"/>
      <c r="L312" s="9"/>
      <c r="M312" s="9"/>
      <c r="N312" s="12">
        <v>2500000</v>
      </c>
      <c r="O312" s="9"/>
      <c r="P312" s="9"/>
      <c r="Q312" s="16">
        <v>2500000</v>
      </c>
      <c r="R312" s="9"/>
      <c r="S312" s="9"/>
    </row>
    <row r="313" spans="1:19">
      <c r="A313" s="13" t="s">
        <v>325</v>
      </c>
      <c r="B313" s="14" t="s">
        <v>326</v>
      </c>
      <c r="C313" s="14">
        <v>4868204</v>
      </c>
      <c r="D313" s="15" t="s">
        <v>37</v>
      </c>
      <c r="E313" s="7">
        <v>2.5</v>
      </c>
      <c r="F313" s="7" t="s">
        <v>22</v>
      </c>
      <c r="G313" s="8">
        <v>1</v>
      </c>
      <c r="H313" s="8">
        <v>0</v>
      </c>
      <c r="I313" s="8">
        <v>0</v>
      </c>
      <c r="J313" s="9">
        <v>974900</v>
      </c>
      <c r="K313" s="9"/>
      <c r="L313" s="9"/>
      <c r="M313" s="9"/>
      <c r="N313" s="12">
        <v>974900</v>
      </c>
      <c r="O313" s="9"/>
      <c r="P313" s="9"/>
      <c r="Q313" s="16">
        <v>974900</v>
      </c>
      <c r="R313" s="9"/>
      <c r="S313" s="9"/>
    </row>
    <row r="314" spans="1:19">
      <c r="A314" s="13" t="s">
        <v>327</v>
      </c>
      <c r="B314" s="14" t="s">
        <v>328</v>
      </c>
      <c r="C314" s="14">
        <v>5570843</v>
      </c>
      <c r="D314" s="15" t="s">
        <v>46</v>
      </c>
      <c r="E314" s="7">
        <v>1.76</v>
      </c>
      <c r="F314" s="7" t="s">
        <v>22</v>
      </c>
      <c r="G314" s="8">
        <v>0</v>
      </c>
      <c r="H314" s="8">
        <v>1</v>
      </c>
      <c r="I314" s="8">
        <v>0</v>
      </c>
      <c r="J314" s="9">
        <v>475600</v>
      </c>
      <c r="K314" s="9"/>
      <c r="L314" s="9"/>
      <c r="M314" s="9"/>
      <c r="N314" s="12">
        <v>475600</v>
      </c>
      <c r="O314" s="9"/>
      <c r="P314" s="9">
        <v>30364.400000000001</v>
      </c>
      <c r="Q314" s="16">
        <v>445235.6</v>
      </c>
      <c r="R314" s="9"/>
      <c r="S314" s="9"/>
    </row>
    <row r="315" spans="1:19">
      <c r="A315" s="13" t="s">
        <v>327</v>
      </c>
      <c r="B315" s="14" t="s">
        <v>328</v>
      </c>
      <c r="C315" s="14">
        <v>5657832</v>
      </c>
      <c r="D315" s="15" t="s">
        <v>79</v>
      </c>
      <c r="E315" s="7">
        <v>3</v>
      </c>
      <c r="F315" s="7" t="s">
        <v>22</v>
      </c>
      <c r="G315" s="8">
        <v>0</v>
      </c>
      <c r="H315" s="8">
        <v>1</v>
      </c>
      <c r="I315" s="8">
        <v>0</v>
      </c>
      <c r="J315" s="9">
        <v>960600</v>
      </c>
      <c r="K315" s="9"/>
      <c r="L315" s="9"/>
      <c r="M315" s="9"/>
      <c r="N315" s="12">
        <v>960600</v>
      </c>
      <c r="O315" s="9"/>
      <c r="P315" s="9"/>
      <c r="Q315" s="16">
        <v>960600</v>
      </c>
      <c r="R315" s="9"/>
      <c r="S315" s="9"/>
    </row>
    <row r="316" spans="1:19">
      <c r="A316" s="13" t="s">
        <v>327</v>
      </c>
      <c r="B316" s="14" t="s">
        <v>328</v>
      </c>
      <c r="C316" s="14">
        <v>7182053</v>
      </c>
      <c r="D316" s="15" t="s">
        <v>74</v>
      </c>
      <c r="E316" s="7">
        <v>1.35</v>
      </c>
      <c r="F316" s="7" t="s">
        <v>22</v>
      </c>
      <c r="G316" s="8">
        <v>0</v>
      </c>
      <c r="H316" s="8">
        <v>1</v>
      </c>
      <c r="I316" s="8">
        <v>0</v>
      </c>
      <c r="J316" s="9">
        <v>549200</v>
      </c>
      <c r="K316" s="9"/>
      <c r="L316" s="9"/>
      <c r="M316" s="9"/>
      <c r="N316" s="12">
        <v>549200</v>
      </c>
      <c r="O316" s="9"/>
      <c r="P316" s="9"/>
      <c r="Q316" s="16">
        <v>549200</v>
      </c>
      <c r="R316" s="9"/>
      <c r="S316" s="9"/>
    </row>
    <row r="317" spans="1:19">
      <c r="A317" s="13" t="s">
        <v>329</v>
      </c>
      <c r="B317" s="14" t="s">
        <v>330</v>
      </c>
      <c r="C317" s="14">
        <v>6611945</v>
      </c>
      <c r="D317" s="15" t="s">
        <v>37</v>
      </c>
      <c r="E317" s="7">
        <v>1.1499999999999999</v>
      </c>
      <c r="F317" s="7" t="s">
        <v>22</v>
      </c>
      <c r="G317" s="8">
        <v>1</v>
      </c>
      <c r="H317" s="8">
        <v>0</v>
      </c>
      <c r="I317" s="8">
        <v>0</v>
      </c>
      <c r="J317" s="9">
        <v>389800</v>
      </c>
      <c r="K317" s="9"/>
      <c r="L317" s="9"/>
      <c r="M317" s="9"/>
      <c r="N317" s="12">
        <v>389800</v>
      </c>
      <c r="O317" s="9"/>
      <c r="P317" s="9"/>
      <c r="Q317" s="16">
        <v>389800</v>
      </c>
      <c r="R317" s="9"/>
      <c r="S317" s="9"/>
    </row>
    <row r="318" spans="1:19">
      <c r="A318" s="13" t="s">
        <v>331</v>
      </c>
      <c r="B318" s="14" t="s">
        <v>332</v>
      </c>
      <c r="C318" s="14">
        <v>6566164</v>
      </c>
      <c r="D318" s="15" t="s">
        <v>37</v>
      </c>
      <c r="E318" s="7">
        <v>2.25</v>
      </c>
      <c r="F318" s="7" t="s">
        <v>22</v>
      </c>
      <c r="G318" s="8">
        <v>1</v>
      </c>
      <c r="H318" s="8">
        <v>0</v>
      </c>
      <c r="I318" s="8">
        <v>0</v>
      </c>
      <c r="J318" s="9">
        <v>847300</v>
      </c>
      <c r="K318" s="9"/>
      <c r="L318" s="9"/>
      <c r="M318" s="9"/>
      <c r="N318" s="12">
        <v>847300</v>
      </c>
      <c r="O318" s="9"/>
      <c r="P318" s="9"/>
      <c r="Q318" s="16">
        <v>847300</v>
      </c>
      <c r="R318" s="9"/>
      <c r="S318" s="9"/>
    </row>
    <row r="319" spans="1:19">
      <c r="A319" s="13" t="s">
        <v>333</v>
      </c>
      <c r="B319" s="14" t="s">
        <v>334</v>
      </c>
      <c r="C319" s="14">
        <v>1493267</v>
      </c>
      <c r="D319" s="15" t="s">
        <v>37</v>
      </c>
      <c r="E319" s="7">
        <v>5.7</v>
      </c>
      <c r="F319" s="7" t="s">
        <v>22</v>
      </c>
      <c r="G319" s="8">
        <v>1</v>
      </c>
      <c r="H319" s="8">
        <v>1</v>
      </c>
      <c r="I319" s="8">
        <v>0</v>
      </c>
      <c r="J319" s="9">
        <v>1848300</v>
      </c>
      <c r="K319" s="9">
        <v>165000</v>
      </c>
      <c r="L319" s="9"/>
      <c r="M319" s="9"/>
      <c r="N319" s="12">
        <v>2013300</v>
      </c>
      <c r="O319" s="9"/>
      <c r="P319" s="9"/>
      <c r="Q319" s="16">
        <v>2013300</v>
      </c>
      <c r="R319" s="9"/>
      <c r="S319" s="9"/>
    </row>
    <row r="320" spans="1:19">
      <c r="A320" s="13" t="s">
        <v>335</v>
      </c>
      <c r="B320" s="14" t="s">
        <v>336</v>
      </c>
      <c r="C320" s="14">
        <v>6640819</v>
      </c>
      <c r="D320" s="15" t="s">
        <v>37</v>
      </c>
      <c r="E320" s="7">
        <v>6</v>
      </c>
      <c r="F320" s="7" t="s">
        <v>22</v>
      </c>
      <c r="G320" s="8">
        <v>1</v>
      </c>
      <c r="H320" s="8">
        <v>1</v>
      </c>
      <c r="I320" s="8">
        <v>0</v>
      </c>
      <c r="J320" s="9">
        <v>1590000</v>
      </c>
      <c r="K320" s="9"/>
      <c r="L320" s="9"/>
      <c r="M320" s="9"/>
      <c r="N320" s="12">
        <v>1590000</v>
      </c>
      <c r="O320" s="9"/>
      <c r="P320" s="9"/>
      <c r="Q320" s="16">
        <v>1590000</v>
      </c>
      <c r="R320" s="9"/>
      <c r="S320" s="9"/>
    </row>
    <row r="321" spans="1:19">
      <c r="A321" s="13" t="s">
        <v>337</v>
      </c>
      <c r="B321" s="14" t="s">
        <v>338</v>
      </c>
      <c r="C321" s="14">
        <v>8210005</v>
      </c>
      <c r="D321" s="15" t="s">
        <v>37</v>
      </c>
      <c r="E321" s="7">
        <v>4.03</v>
      </c>
      <c r="F321" s="7" t="s">
        <v>22</v>
      </c>
      <c r="G321" s="8">
        <v>1</v>
      </c>
      <c r="H321" s="8">
        <v>1</v>
      </c>
      <c r="I321" s="8">
        <v>0</v>
      </c>
      <c r="J321" s="9">
        <v>1231600</v>
      </c>
      <c r="K321" s="9"/>
      <c r="L321" s="9"/>
      <c r="M321" s="9"/>
      <c r="N321" s="12">
        <v>1231600</v>
      </c>
      <c r="O321" s="9"/>
      <c r="P321" s="9"/>
      <c r="Q321" s="16">
        <v>1231600</v>
      </c>
      <c r="R321" s="9"/>
      <c r="S321" s="9"/>
    </row>
    <row r="322" spans="1:19">
      <c r="A322" s="13" t="s">
        <v>339</v>
      </c>
      <c r="B322" s="14" t="s">
        <v>340</v>
      </c>
      <c r="C322" s="14">
        <v>5584479</v>
      </c>
      <c r="D322" s="15" t="s">
        <v>37</v>
      </c>
      <c r="E322" s="7">
        <v>4</v>
      </c>
      <c r="F322" s="7" t="s">
        <v>22</v>
      </c>
      <c r="G322" s="8">
        <v>1</v>
      </c>
      <c r="H322" s="8">
        <v>1</v>
      </c>
      <c r="I322" s="8">
        <v>0</v>
      </c>
      <c r="J322" s="9">
        <v>822900</v>
      </c>
      <c r="K322" s="9"/>
      <c r="L322" s="9"/>
      <c r="M322" s="9"/>
      <c r="N322" s="12">
        <v>822900</v>
      </c>
      <c r="O322" s="9"/>
      <c r="P322" s="9"/>
      <c r="Q322" s="16">
        <v>822900</v>
      </c>
      <c r="R322" s="9"/>
      <c r="S322" s="9"/>
    </row>
    <row r="323" spans="1:19">
      <c r="A323" s="13" t="s">
        <v>341</v>
      </c>
      <c r="B323" s="14" t="s">
        <v>342</v>
      </c>
      <c r="C323" s="14">
        <v>9903478</v>
      </c>
      <c r="D323" s="15" t="s">
        <v>37</v>
      </c>
      <c r="E323" s="7">
        <v>16.27</v>
      </c>
      <c r="F323" s="7" t="s">
        <v>22</v>
      </c>
      <c r="G323" s="8">
        <v>1</v>
      </c>
      <c r="H323" s="8">
        <v>1</v>
      </c>
      <c r="I323" s="8">
        <v>0</v>
      </c>
      <c r="J323" s="9">
        <v>4000000</v>
      </c>
      <c r="K323" s="9"/>
      <c r="L323" s="9"/>
      <c r="M323" s="9"/>
      <c r="N323" s="12">
        <v>4000000</v>
      </c>
      <c r="O323" s="9"/>
      <c r="P323" s="9"/>
      <c r="Q323" s="16">
        <v>4000000</v>
      </c>
      <c r="R323" s="9"/>
      <c r="S323" s="9"/>
    </row>
    <row r="324" spans="1:19">
      <c r="A324" s="13" t="s">
        <v>343</v>
      </c>
      <c r="B324" s="14" t="s">
        <v>344</v>
      </c>
      <c r="C324" s="14">
        <v>6405609</v>
      </c>
      <c r="D324" s="15" t="s">
        <v>37</v>
      </c>
      <c r="E324" s="7">
        <v>3</v>
      </c>
      <c r="F324" s="7" t="s">
        <v>22</v>
      </c>
      <c r="G324" s="8">
        <v>1</v>
      </c>
      <c r="H324" s="8">
        <v>0</v>
      </c>
      <c r="I324" s="8">
        <v>0</v>
      </c>
      <c r="J324" s="9">
        <v>850000</v>
      </c>
      <c r="K324" s="9"/>
      <c r="L324" s="9"/>
      <c r="M324" s="9"/>
      <c r="N324" s="12">
        <v>850000</v>
      </c>
      <c r="O324" s="9"/>
      <c r="P324" s="9"/>
      <c r="Q324" s="16">
        <v>850000</v>
      </c>
      <c r="R324" s="9"/>
      <c r="S324" s="9"/>
    </row>
    <row r="325" spans="1:19">
      <c r="A325" s="13" t="s">
        <v>345</v>
      </c>
      <c r="B325" s="14" t="s">
        <v>346</v>
      </c>
      <c r="C325" s="14">
        <v>9621101</v>
      </c>
      <c r="D325" s="15" t="s">
        <v>37</v>
      </c>
      <c r="E325" s="7">
        <v>2</v>
      </c>
      <c r="F325" s="7" t="s">
        <v>22</v>
      </c>
      <c r="G325" s="8">
        <v>1</v>
      </c>
      <c r="H325" s="8">
        <v>1</v>
      </c>
      <c r="I325" s="8">
        <v>0</v>
      </c>
      <c r="J325" s="9">
        <v>440100</v>
      </c>
      <c r="K325" s="9"/>
      <c r="L325" s="9"/>
      <c r="M325" s="9"/>
      <c r="N325" s="12">
        <v>440100</v>
      </c>
      <c r="O325" s="9"/>
      <c r="P325" s="9"/>
      <c r="Q325" s="16">
        <v>440100</v>
      </c>
      <c r="R325" s="9"/>
      <c r="S325" s="9"/>
    </row>
    <row r="326" spans="1:19">
      <c r="A326" s="13" t="s">
        <v>347</v>
      </c>
      <c r="B326" s="14" t="s">
        <v>348</v>
      </c>
      <c r="C326" s="14">
        <v>2243483</v>
      </c>
      <c r="D326" s="15" t="s">
        <v>37</v>
      </c>
      <c r="E326" s="7">
        <v>1.5</v>
      </c>
      <c r="F326" s="7" t="s">
        <v>22</v>
      </c>
      <c r="G326" s="8">
        <v>1</v>
      </c>
      <c r="H326" s="8">
        <v>1</v>
      </c>
      <c r="I326" s="8">
        <v>0</v>
      </c>
      <c r="J326" s="9">
        <v>572200</v>
      </c>
      <c r="K326" s="9"/>
      <c r="L326" s="9"/>
      <c r="M326" s="9"/>
      <c r="N326" s="12">
        <v>572200</v>
      </c>
      <c r="O326" s="9"/>
      <c r="P326" s="9">
        <v>105111.1</v>
      </c>
      <c r="Q326" s="16">
        <v>467088.9</v>
      </c>
      <c r="R326" s="9"/>
      <c r="S326" s="9"/>
    </row>
    <row r="327" spans="1:19">
      <c r="A327" s="13" t="s">
        <v>349</v>
      </c>
      <c r="B327" s="14" t="s">
        <v>350</v>
      </c>
      <c r="C327" s="14">
        <v>9765883</v>
      </c>
      <c r="D327" s="15" t="s">
        <v>37</v>
      </c>
      <c r="E327" s="7">
        <v>2</v>
      </c>
      <c r="F327" s="7" t="s">
        <v>22</v>
      </c>
      <c r="G327" s="8">
        <v>1</v>
      </c>
      <c r="H327" s="8">
        <v>0</v>
      </c>
      <c r="I327" s="8">
        <v>0</v>
      </c>
      <c r="J327" s="9">
        <v>800200</v>
      </c>
      <c r="K327" s="9"/>
      <c r="L327" s="9"/>
      <c r="M327" s="9"/>
      <c r="N327" s="12">
        <v>800200</v>
      </c>
      <c r="O327" s="9"/>
      <c r="P327" s="9"/>
      <c r="Q327" s="16">
        <v>800200</v>
      </c>
      <c r="R327" s="9"/>
      <c r="S327" s="9"/>
    </row>
    <row r="328" spans="1:19">
      <c r="A328" s="13" t="s">
        <v>351</v>
      </c>
      <c r="B328" s="14" t="s">
        <v>352</v>
      </c>
      <c r="C328" s="14">
        <v>5000760</v>
      </c>
      <c r="D328" s="15" t="s">
        <v>37</v>
      </c>
      <c r="E328" s="7">
        <v>4.5</v>
      </c>
      <c r="F328" s="7" t="s">
        <v>22</v>
      </c>
      <c r="G328" s="8">
        <v>1</v>
      </c>
      <c r="H328" s="8">
        <v>1</v>
      </c>
      <c r="I328" s="8">
        <v>0</v>
      </c>
      <c r="J328" s="9">
        <v>1609700</v>
      </c>
      <c r="K328" s="9"/>
      <c r="L328" s="9"/>
      <c r="M328" s="9"/>
      <c r="N328" s="12">
        <v>1609700</v>
      </c>
      <c r="O328" s="9"/>
      <c r="P328" s="9"/>
      <c r="Q328" s="16">
        <v>1609700</v>
      </c>
      <c r="R328" s="9"/>
      <c r="S328" s="9"/>
    </row>
    <row r="329" spans="1:19">
      <c r="A329" s="13" t="s">
        <v>353</v>
      </c>
      <c r="B329" s="14" t="s">
        <v>354</v>
      </c>
      <c r="C329" s="14">
        <v>9880548</v>
      </c>
      <c r="D329" s="15" t="s">
        <v>37</v>
      </c>
      <c r="E329" s="7">
        <v>3</v>
      </c>
      <c r="F329" s="7" t="s">
        <v>22</v>
      </c>
      <c r="G329" s="8">
        <v>1</v>
      </c>
      <c r="H329" s="8">
        <v>0</v>
      </c>
      <c r="I329" s="8">
        <v>0</v>
      </c>
      <c r="J329" s="9">
        <v>1143200</v>
      </c>
      <c r="K329" s="9"/>
      <c r="L329" s="9"/>
      <c r="M329" s="9"/>
      <c r="N329" s="12">
        <v>1143200</v>
      </c>
      <c r="O329" s="9"/>
      <c r="P329" s="9"/>
      <c r="Q329" s="16">
        <v>1143200</v>
      </c>
      <c r="R329" s="9"/>
      <c r="S329" s="9"/>
    </row>
    <row r="330" spans="1:19">
      <c r="A330" s="13" t="s">
        <v>355</v>
      </c>
      <c r="B330" s="14" t="s">
        <v>356</v>
      </c>
      <c r="C330" s="14">
        <v>9513372</v>
      </c>
      <c r="D330" s="15" t="s">
        <v>37</v>
      </c>
      <c r="E330" s="7">
        <v>2.5</v>
      </c>
      <c r="F330" s="7" t="s">
        <v>22</v>
      </c>
      <c r="G330" s="8">
        <v>1</v>
      </c>
      <c r="H330" s="8">
        <v>0</v>
      </c>
      <c r="I330" s="8">
        <v>0</v>
      </c>
      <c r="J330" s="9">
        <v>874800</v>
      </c>
      <c r="K330" s="9"/>
      <c r="L330" s="9"/>
      <c r="M330" s="9"/>
      <c r="N330" s="12">
        <v>874800</v>
      </c>
      <c r="O330" s="9"/>
      <c r="P330" s="9"/>
      <c r="Q330" s="16">
        <v>874800</v>
      </c>
      <c r="R330" s="9"/>
      <c r="S330" s="9"/>
    </row>
    <row r="331" spans="1:19">
      <c r="A331" s="13" t="s">
        <v>357</v>
      </c>
      <c r="B331" s="14" t="s">
        <v>358</v>
      </c>
      <c r="C331" s="14">
        <v>1856990</v>
      </c>
      <c r="D331" s="15" t="s">
        <v>37</v>
      </c>
      <c r="E331" s="7">
        <v>3.1</v>
      </c>
      <c r="F331" s="7" t="s">
        <v>22</v>
      </c>
      <c r="G331" s="8">
        <v>1</v>
      </c>
      <c r="H331" s="8">
        <v>0</v>
      </c>
      <c r="I331" s="8">
        <v>0</v>
      </c>
      <c r="J331" s="9">
        <v>1072000</v>
      </c>
      <c r="K331" s="9">
        <v>242600</v>
      </c>
      <c r="L331" s="9"/>
      <c r="M331" s="9"/>
      <c r="N331" s="12">
        <v>1314600</v>
      </c>
      <c r="O331" s="9"/>
      <c r="P331" s="9"/>
      <c r="Q331" s="16">
        <v>1314600</v>
      </c>
      <c r="R331" s="9"/>
      <c r="S331" s="9"/>
    </row>
    <row r="332" spans="1:19" ht="22.5">
      <c r="A332" s="13" t="s">
        <v>359</v>
      </c>
      <c r="B332" s="14" t="s">
        <v>360</v>
      </c>
      <c r="C332" s="14">
        <v>1248456</v>
      </c>
      <c r="D332" s="15" t="s">
        <v>27</v>
      </c>
      <c r="E332" s="7" t="s">
        <v>22</v>
      </c>
      <c r="F332" s="7">
        <v>10</v>
      </c>
      <c r="G332" s="8">
        <v>0</v>
      </c>
      <c r="H332" s="8">
        <v>0</v>
      </c>
      <c r="I332" s="8">
        <v>1</v>
      </c>
      <c r="J332" s="9">
        <v>2406300</v>
      </c>
      <c r="K332" s="9"/>
      <c r="L332" s="9"/>
      <c r="M332" s="9"/>
      <c r="N332" s="12">
        <v>2406300</v>
      </c>
      <c r="O332" s="9"/>
      <c r="P332" s="9"/>
      <c r="Q332" s="16">
        <v>2406300</v>
      </c>
      <c r="R332" s="9"/>
      <c r="S332" s="9"/>
    </row>
    <row r="333" spans="1:19" ht="22.5">
      <c r="A333" s="13" t="s">
        <v>359</v>
      </c>
      <c r="B333" s="14" t="s">
        <v>360</v>
      </c>
      <c r="C333" s="14">
        <v>1328455</v>
      </c>
      <c r="D333" s="15" t="s">
        <v>37</v>
      </c>
      <c r="E333" s="7">
        <v>5</v>
      </c>
      <c r="F333" s="7" t="s">
        <v>22</v>
      </c>
      <c r="G333" s="8">
        <v>1</v>
      </c>
      <c r="H333" s="8">
        <v>0</v>
      </c>
      <c r="I333" s="8">
        <v>0</v>
      </c>
      <c r="J333" s="9">
        <v>1782600</v>
      </c>
      <c r="K333" s="9">
        <v>115200</v>
      </c>
      <c r="L333" s="9"/>
      <c r="M333" s="9"/>
      <c r="N333" s="12">
        <v>1897800</v>
      </c>
      <c r="O333" s="9"/>
      <c r="P333" s="9"/>
      <c r="Q333" s="16">
        <v>1897800</v>
      </c>
      <c r="R333" s="9"/>
      <c r="S333" s="9"/>
    </row>
    <row r="334" spans="1:19" ht="22.5">
      <c r="A334" s="13" t="s">
        <v>359</v>
      </c>
      <c r="B334" s="14" t="s">
        <v>360</v>
      </c>
      <c r="C334" s="14">
        <v>4599850</v>
      </c>
      <c r="D334" s="15" t="s">
        <v>25</v>
      </c>
      <c r="E334" s="7">
        <v>1.25</v>
      </c>
      <c r="F334" s="7" t="s">
        <v>22</v>
      </c>
      <c r="G334" s="8">
        <v>0</v>
      </c>
      <c r="H334" s="8">
        <v>1</v>
      </c>
      <c r="I334" s="8">
        <v>0</v>
      </c>
      <c r="J334" s="9">
        <v>519900</v>
      </c>
      <c r="K334" s="9"/>
      <c r="L334" s="9"/>
      <c r="M334" s="9"/>
      <c r="N334" s="12">
        <v>519900</v>
      </c>
      <c r="O334" s="9"/>
      <c r="P334" s="9"/>
      <c r="Q334" s="16">
        <v>519900</v>
      </c>
      <c r="R334" s="9"/>
      <c r="S334" s="9"/>
    </row>
    <row r="335" spans="1:19" ht="22.5">
      <c r="A335" s="13" t="s">
        <v>359</v>
      </c>
      <c r="B335" s="14" t="s">
        <v>360</v>
      </c>
      <c r="C335" s="14">
        <v>7345306</v>
      </c>
      <c r="D335" s="15" t="s">
        <v>40</v>
      </c>
      <c r="E335" s="7" t="s">
        <v>22</v>
      </c>
      <c r="F335" s="7">
        <v>40</v>
      </c>
      <c r="G335" s="8">
        <v>0</v>
      </c>
      <c r="H335" s="8">
        <v>0</v>
      </c>
      <c r="I335" s="8">
        <v>1</v>
      </c>
      <c r="J335" s="9">
        <v>6011500</v>
      </c>
      <c r="K335" s="9"/>
      <c r="L335" s="9"/>
      <c r="M335" s="9"/>
      <c r="N335" s="12">
        <v>6011500</v>
      </c>
      <c r="O335" s="9"/>
      <c r="P335" s="9"/>
      <c r="Q335" s="16">
        <v>6011500</v>
      </c>
      <c r="R335" s="9"/>
      <c r="S335" s="9"/>
    </row>
    <row r="336" spans="1:19">
      <c r="A336" s="13" t="s">
        <v>361</v>
      </c>
      <c r="B336" s="14" t="s">
        <v>362</v>
      </c>
      <c r="C336" s="14">
        <v>3139309</v>
      </c>
      <c r="D336" s="15" t="s">
        <v>40</v>
      </c>
      <c r="E336" s="7" t="s">
        <v>22</v>
      </c>
      <c r="F336" s="7">
        <v>95</v>
      </c>
      <c r="G336" s="8">
        <v>0</v>
      </c>
      <c r="H336" s="8">
        <v>0</v>
      </c>
      <c r="I336" s="8">
        <v>1</v>
      </c>
      <c r="J336" s="9">
        <v>13122200</v>
      </c>
      <c r="K336" s="9"/>
      <c r="L336" s="9">
        <v>282800</v>
      </c>
      <c r="M336" s="9"/>
      <c r="N336" s="12">
        <v>13405000</v>
      </c>
      <c r="O336" s="9"/>
      <c r="P336" s="9"/>
      <c r="Q336" s="16">
        <v>13405000</v>
      </c>
      <c r="R336" s="9"/>
      <c r="S336" s="9"/>
    </row>
    <row r="337" spans="1:19">
      <c r="A337" s="13" t="s">
        <v>361</v>
      </c>
      <c r="B337" s="14" t="s">
        <v>362</v>
      </c>
      <c r="C337" s="14">
        <v>8447427</v>
      </c>
      <c r="D337" s="15" t="s">
        <v>37</v>
      </c>
      <c r="E337" s="7">
        <v>21.6</v>
      </c>
      <c r="F337" s="7" t="s">
        <v>22</v>
      </c>
      <c r="G337" s="8">
        <v>1</v>
      </c>
      <c r="H337" s="8">
        <v>1</v>
      </c>
      <c r="I337" s="8">
        <v>0</v>
      </c>
      <c r="J337" s="9">
        <v>7899400</v>
      </c>
      <c r="K337" s="9"/>
      <c r="L337" s="9"/>
      <c r="M337" s="9"/>
      <c r="N337" s="12">
        <v>7899400</v>
      </c>
      <c r="O337" s="9"/>
      <c r="P337" s="9"/>
      <c r="Q337" s="16">
        <v>7899400</v>
      </c>
      <c r="R337" s="9"/>
      <c r="S337" s="9"/>
    </row>
    <row r="338" spans="1:19">
      <c r="A338" s="13" t="s">
        <v>363</v>
      </c>
      <c r="B338" s="14" t="s">
        <v>364</v>
      </c>
      <c r="C338" s="14">
        <v>2825632</v>
      </c>
      <c r="D338" s="15" t="s">
        <v>37</v>
      </c>
      <c r="E338" s="7">
        <v>1</v>
      </c>
      <c r="F338" s="7" t="s">
        <v>22</v>
      </c>
      <c r="G338" s="8">
        <v>1</v>
      </c>
      <c r="H338" s="8">
        <v>1</v>
      </c>
      <c r="I338" s="8">
        <v>0</v>
      </c>
      <c r="J338" s="9">
        <v>384400</v>
      </c>
      <c r="K338" s="9"/>
      <c r="L338" s="9"/>
      <c r="M338" s="9"/>
      <c r="N338" s="12">
        <v>384400</v>
      </c>
      <c r="O338" s="9"/>
      <c r="P338" s="9"/>
      <c r="Q338" s="16">
        <v>384400</v>
      </c>
      <c r="R338" s="9"/>
      <c r="S338" s="9"/>
    </row>
    <row r="339" spans="1:19">
      <c r="A339" s="13" t="s">
        <v>365</v>
      </c>
      <c r="B339" s="14" t="s">
        <v>366</v>
      </c>
      <c r="C339" s="14">
        <v>1070780</v>
      </c>
      <c r="D339" s="15" t="s">
        <v>37</v>
      </c>
      <c r="E339" s="7">
        <v>3</v>
      </c>
      <c r="F339" s="7" t="s">
        <v>22</v>
      </c>
      <c r="G339" s="8">
        <v>1</v>
      </c>
      <c r="H339" s="8">
        <v>1</v>
      </c>
      <c r="I339" s="8">
        <v>0</v>
      </c>
      <c r="J339" s="9">
        <v>1037400</v>
      </c>
      <c r="K339" s="9"/>
      <c r="L339" s="9"/>
      <c r="M339" s="9"/>
      <c r="N339" s="12">
        <v>1037400</v>
      </c>
      <c r="O339" s="9"/>
      <c r="P339" s="9"/>
      <c r="Q339" s="16">
        <v>1037400</v>
      </c>
      <c r="R339" s="9"/>
      <c r="S339" s="9"/>
    </row>
    <row r="340" spans="1:19">
      <c r="A340" s="13" t="s">
        <v>367</v>
      </c>
      <c r="B340" s="14" t="s">
        <v>368</v>
      </c>
      <c r="C340" s="14">
        <v>2991458</v>
      </c>
      <c r="D340" s="15" t="s">
        <v>74</v>
      </c>
      <c r="E340" s="7">
        <v>2.1</v>
      </c>
      <c r="F340" s="7" t="s">
        <v>22</v>
      </c>
      <c r="G340" s="8">
        <v>0</v>
      </c>
      <c r="H340" s="8">
        <v>1</v>
      </c>
      <c r="I340" s="8">
        <v>0</v>
      </c>
      <c r="J340" s="9">
        <v>1000600</v>
      </c>
      <c r="K340" s="9"/>
      <c r="L340" s="9"/>
      <c r="M340" s="9"/>
      <c r="N340" s="12">
        <v>1000600</v>
      </c>
      <c r="O340" s="9"/>
      <c r="P340" s="9"/>
      <c r="Q340" s="16">
        <v>1000600</v>
      </c>
      <c r="R340" s="9"/>
      <c r="S340" s="9"/>
    </row>
    <row r="341" spans="1:19">
      <c r="A341" s="13" t="s">
        <v>367</v>
      </c>
      <c r="B341" s="14" t="s">
        <v>368</v>
      </c>
      <c r="C341" s="14">
        <v>4120874</v>
      </c>
      <c r="D341" s="15" t="s">
        <v>45</v>
      </c>
      <c r="E341" s="7">
        <v>4.2</v>
      </c>
      <c r="F341" s="7" t="s">
        <v>22</v>
      </c>
      <c r="G341" s="8">
        <v>0</v>
      </c>
      <c r="H341" s="8">
        <v>1</v>
      </c>
      <c r="I341" s="8">
        <v>0</v>
      </c>
      <c r="J341" s="9">
        <v>1999200</v>
      </c>
      <c r="K341" s="9"/>
      <c r="L341" s="9"/>
      <c r="M341" s="9"/>
      <c r="N341" s="12">
        <v>1999200</v>
      </c>
      <c r="O341" s="9"/>
      <c r="P341" s="9"/>
      <c r="Q341" s="16">
        <v>1999200</v>
      </c>
      <c r="R341" s="9"/>
      <c r="S341" s="9"/>
    </row>
    <row r="342" spans="1:19">
      <c r="A342" s="13" t="s">
        <v>367</v>
      </c>
      <c r="B342" s="14" t="s">
        <v>368</v>
      </c>
      <c r="C342" s="14">
        <v>6526931</v>
      </c>
      <c r="D342" s="15" t="s">
        <v>83</v>
      </c>
      <c r="E342" s="7">
        <v>1</v>
      </c>
      <c r="F342" s="7" t="s">
        <v>22</v>
      </c>
      <c r="G342" s="8">
        <v>1</v>
      </c>
      <c r="H342" s="8">
        <v>0</v>
      </c>
      <c r="I342" s="8">
        <v>0</v>
      </c>
      <c r="J342" s="9">
        <v>556200</v>
      </c>
      <c r="K342" s="9"/>
      <c r="L342" s="9"/>
      <c r="M342" s="9"/>
      <c r="N342" s="12">
        <v>556200</v>
      </c>
      <c r="O342" s="9"/>
      <c r="P342" s="9"/>
      <c r="Q342" s="16">
        <v>556200</v>
      </c>
      <c r="R342" s="9"/>
      <c r="S342" s="9"/>
    </row>
    <row r="343" spans="1:19" ht="22.5">
      <c r="A343" s="13" t="s">
        <v>369</v>
      </c>
      <c r="B343" s="14" t="s">
        <v>370</v>
      </c>
      <c r="C343" s="14">
        <v>2689612</v>
      </c>
      <c r="D343" s="15" t="s">
        <v>80</v>
      </c>
      <c r="E343" s="7" t="s">
        <v>22</v>
      </c>
      <c r="F343" s="7">
        <v>15</v>
      </c>
      <c r="G343" s="8">
        <v>0</v>
      </c>
      <c r="H343" s="8">
        <v>0</v>
      </c>
      <c r="I343" s="8">
        <v>1</v>
      </c>
      <c r="J343" s="9">
        <v>4200000</v>
      </c>
      <c r="K343" s="9"/>
      <c r="L343" s="9"/>
      <c r="M343" s="9"/>
      <c r="N343" s="12">
        <v>4200000</v>
      </c>
      <c r="O343" s="9"/>
      <c r="P343" s="9"/>
      <c r="Q343" s="16">
        <v>4200000</v>
      </c>
      <c r="R343" s="9"/>
      <c r="S343" s="9"/>
    </row>
    <row r="344" spans="1:19" ht="22.5">
      <c r="A344" s="13" t="s">
        <v>369</v>
      </c>
      <c r="B344" s="14" t="s">
        <v>370</v>
      </c>
      <c r="C344" s="14">
        <v>3146127</v>
      </c>
      <c r="D344" s="15" t="s">
        <v>49</v>
      </c>
      <c r="E344" s="7" t="s">
        <v>22</v>
      </c>
      <c r="F344" s="7">
        <v>35</v>
      </c>
      <c r="G344" s="8">
        <v>0</v>
      </c>
      <c r="H344" s="8">
        <v>0</v>
      </c>
      <c r="I344" s="8">
        <v>1</v>
      </c>
      <c r="J344" s="9">
        <v>9244200</v>
      </c>
      <c r="K344" s="9"/>
      <c r="L344" s="9"/>
      <c r="M344" s="9"/>
      <c r="N344" s="12">
        <v>9244200</v>
      </c>
      <c r="O344" s="9"/>
      <c r="P344" s="9"/>
      <c r="Q344" s="16">
        <v>9244200</v>
      </c>
      <c r="R344" s="9"/>
      <c r="S344" s="9"/>
    </row>
    <row r="345" spans="1:19" ht="22.5">
      <c r="A345" s="13" t="s">
        <v>369</v>
      </c>
      <c r="B345" s="14" t="s">
        <v>370</v>
      </c>
      <c r="C345" s="14">
        <v>8609012</v>
      </c>
      <c r="D345" s="15" t="s">
        <v>27</v>
      </c>
      <c r="E345" s="7" t="s">
        <v>22</v>
      </c>
      <c r="F345" s="7">
        <v>12</v>
      </c>
      <c r="G345" s="8">
        <v>0</v>
      </c>
      <c r="H345" s="8">
        <v>0</v>
      </c>
      <c r="I345" s="8">
        <v>1</v>
      </c>
      <c r="J345" s="9">
        <v>445200</v>
      </c>
      <c r="K345" s="9"/>
      <c r="L345" s="9"/>
      <c r="M345" s="9"/>
      <c r="N345" s="12">
        <v>445200</v>
      </c>
      <c r="O345" s="9"/>
      <c r="P345" s="9"/>
      <c r="Q345" s="16">
        <v>445200</v>
      </c>
      <c r="R345" s="9"/>
      <c r="S345" s="9"/>
    </row>
    <row r="346" spans="1:19" ht="22.5">
      <c r="A346" s="13" t="s">
        <v>369</v>
      </c>
      <c r="B346" s="14" t="s">
        <v>370</v>
      </c>
      <c r="C346" s="14">
        <v>9510127</v>
      </c>
      <c r="D346" s="15" t="s">
        <v>50</v>
      </c>
      <c r="E346" s="7" t="s">
        <v>22</v>
      </c>
      <c r="F346" s="7">
        <v>15</v>
      </c>
      <c r="G346" s="8">
        <v>0</v>
      </c>
      <c r="H346" s="8">
        <v>0</v>
      </c>
      <c r="I346" s="8">
        <v>1</v>
      </c>
      <c r="J346" s="9">
        <v>4090000</v>
      </c>
      <c r="K346" s="9"/>
      <c r="L346" s="9"/>
      <c r="M346" s="9"/>
      <c r="N346" s="12">
        <v>4090000</v>
      </c>
      <c r="O346" s="9"/>
      <c r="P346" s="9"/>
      <c r="Q346" s="16">
        <v>4090000</v>
      </c>
      <c r="R346" s="9"/>
      <c r="S346" s="9"/>
    </row>
    <row r="347" spans="1:19">
      <c r="A347" s="13" t="s">
        <v>371</v>
      </c>
      <c r="B347" s="14" t="s">
        <v>372</v>
      </c>
      <c r="C347" s="14">
        <v>1674590</v>
      </c>
      <c r="D347" s="15" t="s">
        <v>21</v>
      </c>
      <c r="E347" s="7">
        <v>2.7</v>
      </c>
      <c r="F347" s="7" t="s">
        <v>22</v>
      </c>
      <c r="G347" s="8">
        <v>1</v>
      </c>
      <c r="H347" s="8">
        <v>0</v>
      </c>
      <c r="I347" s="8">
        <v>0</v>
      </c>
      <c r="J347" s="9">
        <v>960300</v>
      </c>
      <c r="K347" s="9"/>
      <c r="L347" s="9"/>
      <c r="M347" s="9"/>
      <c r="N347" s="12">
        <v>960300</v>
      </c>
      <c r="O347" s="9"/>
      <c r="P347" s="9"/>
      <c r="Q347" s="16">
        <v>960300</v>
      </c>
      <c r="R347" s="9"/>
      <c r="S347" s="9"/>
    </row>
    <row r="348" spans="1:19">
      <c r="A348" s="13" t="s">
        <v>371</v>
      </c>
      <c r="B348" s="14" t="s">
        <v>372</v>
      </c>
      <c r="C348" s="14">
        <v>4334040</v>
      </c>
      <c r="D348" s="15" t="s">
        <v>107</v>
      </c>
      <c r="E348" s="7">
        <v>3.77</v>
      </c>
      <c r="F348" s="7" t="s">
        <v>22</v>
      </c>
      <c r="G348" s="8">
        <v>1</v>
      </c>
      <c r="H348" s="8">
        <v>1</v>
      </c>
      <c r="I348" s="8">
        <v>0</v>
      </c>
      <c r="J348" s="9">
        <v>1790900</v>
      </c>
      <c r="K348" s="9"/>
      <c r="L348" s="9"/>
      <c r="M348" s="9"/>
      <c r="N348" s="12">
        <v>1790900</v>
      </c>
      <c r="O348" s="9"/>
      <c r="P348" s="9"/>
      <c r="Q348" s="16">
        <v>1790900</v>
      </c>
      <c r="R348" s="9"/>
      <c r="S348" s="9"/>
    </row>
    <row r="349" spans="1:19">
      <c r="A349" s="13" t="s">
        <v>373</v>
      </c>
      <c r="B349" s="14" t="s">
        <v>374</v>
      </c>
      <c r="C349" s="14">
        <v>2436647</v>
      </c>
      <c r="D349" s="15" t="s">
        <v>46</v>
      </c>
      <c r="E349" s="7">
        <v>0.28000000000000003</v>
      </c>
      <c r="F349" s="7" t="s">
        <v>22</v>
      </c>
      <c r="G349" s="8">
        <v>1</v>
      </c>
      <c r="H349" s="8">
        <v>1</v>
      </c>
      <c r="I349" s="8">
        <v>0</v>
      </c>
      <c r="J349" s="9">
        <v>103400</v>
      </c>
      <c r="K349" s="9"/>
      <c r="L349" s="9"/>
      <c r="M349" s="9"/>
      <c r="N349" s="12">
        <v>103400</v>
      </c>
      <c r="O349" s="9"/>
      <c r="P349" s="9"/>
      <c r="Q349" s="16">
        <v>103400</v>
      </c>
      <c r="R349" s="9"/>
      <c r="S349" s="9"/>
    </row>
    <row r="350" spans="1:19">
      <c r="A350" s="13" t="s">
        <v>373</v>
      </c>
      <c r="B350" s="14" t="s">
        <v>374</v>
      </c>
      <c r="C350" s="14">
        <v>9951392</v>
      </c>
      <c r="D350" s="15" t="s">
        <v>21</v>
      </c>
      <c r="E350" s="7">
        <v>4.2</v>
      </c>
      <c r="F350" s="7" t="s">
        <v>22</v>
      </c>
      <c r="G350" s="8">
        <v>1</v>
      </c>
      <c r="H350" s="8">
        <v>0</v>
      </c>
      <c r="I350" s="8">
        <v>0</v>
      </c>
      <c r="J350" s="9">
        <v>1989600</v>
      </c>
      <c r="K350" s="9"/>
      <c r="L350" s="9"/>
      <c r="M350" s="9"/>
      <c r="N350" s="12">
        <v>1989600</v>
      </c>
      <c r="O350" s="9"/>
      <c r="P350" s="9"/>
      <c r="Q350" s="16">
        <v>1989600</v>
      </c>
      <c r="R350" s="9"/>
      <c r="S350" s="9"/>
    </row>
    <row r="351" spans="1:19">
      <c r="A351" s="13" t="s">
        <v>375</v>
      </c>
      <c r="B351" s="14" t="s">
        <v>376</v>
      </c>
      <c r="C351" s="14">
        <v>8213305</v>
      </c>
      <c r="D351" s="15" t="s">
        <v>37</v>
      </c>
      <c r="E351" s="7">
        <v>1</v>
      </c>
      <c r="F351" s="7" t="s">
        <v>22</v>
      </c>
      <c r="G351" s="8">
        <v>1</v>
      </c>
      <c r="H351" s="8">
        <v>0</v>
      </c>
      <c r="I351" s="8">
        <v>0</v>
      </c>
      <c r="J351" s="9">
        <v>230600</v>
      </c>
      <c r="K351" s="9"/>
      <c r="L351" s="9"/>
      <c r="M351" s="9"/>
      <c r="N351" s="12">
        <v>230600</v>
      </c>
      <c r="O351" s="9"/>
      <c r="P351" s="9"/>
      <c r="Q351" s="16">
        <v>230600</v>
      </c>
      <c r="R351" s="9"/>
      <c r="S351" s="9"/>
    </row>
    <row r="352" spans="1:19">
      <c r="A352" s="13" t="s">
        <v>377</v>
      </c>
      <c r="B352" s="14" t="s">
        <v>378</v>
      </c>
      <c r="C352" s="14">
        <v>6293859</v>
      </c>
      <c r="D352" s="15" t="s">
        <v>37</v>
      </c>
      <c r="E352" s="7">
        <v>1.3</v>
      </c>
      <c r="F352" s="7" t="s">
        <v>22</v>
      </c>
      <c r="G352" s="8">
        <v>1</v>
      </c>
      <c r="H352" s="8">
        <v>0</v>
      </c>
      <c r="I352" s="8">
        <v>0</v>
      </c>
      <c r="J352" s="9">
        <v>233900</v>
      </c>
      <c r="K352" s="9"/>
      <c r="L352" s="9"/>
      <c r="M352" s="9"/>
      <c r="N352" s="12">
        <v>233900</v>
      </c>
      <c r="O352" s="9"/>
      <c r="P352" s="9"/>
      <c r="Q352" s="16">
        <v>233900</v>
      </c>
      <c r="R352" s="9"/>
      <c r="S352" s="9"/>
    </row>
    <row r="353" spans="1:19">
      <c r="A353" s="13" t="s">
        <v>379</v>
      </c>
      <c r="B353" s="14" t="s">
        <v>380</v>
      </c>
      <c r="C353" s="14">
        <v>3948345</v>
      </c>
      <c r="D353" s="15" t="s">
        <v>37</v>
      </c>
      <c r="E353" s="7">
        <v>2</v>
      </c>
      <c r="F353" s="7" t="s">
        <v>22</v>
      </c>
      <c r="G353" s="8">
        <v>1</v>
      </c>
      <c r="H353" s="8">
        <v>0</v>
      </c>
      <c r="I353" s="8">
        <v>0</v>
      </c>
      <c r="J353" s="9">
        <v>461200</v>
      </c>
      <c r="K353" s="9"/>
      <c r="L353" s="9"/>
      <c r="M353" s="9"/>
      <c r="N353" s="12">
        <v>461200</v>
      </c>
      <c r="O353" s="9"/>
      <c r="P353" s="9">
        <v>1500</v>
      </c>
      <c r="Q353" s="16">
        <v>459700</v>
      </c>
      <c r="R353" s="9"/>
      <c r="S353" s="9"/>
    </row>
    <row r="354" spans="1:19">
      <c r="A354" s="13" t="s">
        <v>381</v>
      </c>
      <c r="B354" s="14" t="s">
        <v>382</v>
      </c>
      <c r="C354" s="14">
        <v>4344492</v>
      </c>
      <c r="D354" s="15" t="s">
        <v>37</v>
      </c>
      <c r="E354" s="7">
        <v>4</v>
      </c>
      <c r="F354" s="7" t="s">
        <v>22</v>
      </c>
      <c r="G354" s="8">
        <v>1</v>
      </c>
      <c r="H354" s="8">
        <v>0</v>
      </c>
      <c r="I354" s="8">
        <v>0</v>
      </c>
      <c r="J354" s="9">
        <v>1240000</v>
      </c>
      <c r="K354" s="9"/>
      <c r="L354" s="9"/>
      <c r="M354" s="9"/>
      <c r="N354" s="12">
        <v>1240000</v>
      </c>
      <c r="O354" s="9"/>
      <c r="P354" s="9"/>
      <c r="Q354" s="16">
        <v>1240000</v>
      </c>
      <c r="R354" s="9"/>
      <c r="S354" s="9"/>
    </row>
    <row r="355" spans="1:19">
      <c r="A355" s="13" t="s">
        <v>383</v>
      </c>
      <c r="B355" s="14" t="s">
        <v>384</v>
      </c>
      <c r="C355" s="14">
        <v>7545894</v>
      </c>
      <c r="D355" s="15" t="s">
        <v>37</v>
      </c>
      <c r="E355" s="7">
        <v>3</v>
      </c>
      <c r="F355" s="7" t="s">
        <v>22</v>
      </c>
      <c r="G355" s="8">
        <v>1</v>
      </c>
      <c r="H355" s="8">
        <v>0</v>
      </c>
      <c r="I355" s="8">
        <v>0</v>
      </c>
      <c r="J355" s="9">
        <v>1129800</v>
      </c>
      <c r="K355" s="9"/>
      <c r="L355" s="9"/>
      <c r="M355" s="9"/>
      <c r="N355" s="12">
        <v>1129800</v>
      </c>
      <c r="O355" s="9"/>
      <c r="P355" s="9"/>
      <c r="Q355" s="16">
        <v>1129800</v>
      </c>
      <c r="R355" s="9"/>
      <c r="S355" s="9"/>
    </row>
    <row r="356" spans="1:19">
      <c r="A356" s="13" t="s">
        <v>385</v>
      </c>
      <c r="B356" s="14" t="s">
        <v>386</v>
      </c>
      <c r="C356" s="14">
        <v>1228652</v>
      </c>
      <c r="D356" s="15" t="s">
        <v>83</v>
      </c>
      <c r="E356" s="7">
        <v>5.4</v>
      </c>
      <c r="F356" s="7" t="s">
        <v>22</v>
      </c>
      <c r="G356" s="8">
        <v>1</v>
      </c>
      <c r="H356" s="8">
        <v>0</v>
      </c>
      <c r="I356" s="8">
        <v>0</v>
      </c>
      <c r="J356" s="9">
        <v>2779500</v>
      </c>
      <c r="K356" s="9"/>
      <c r="L356" s="9"/>
      <c r="M356" s="9"/>
      <c r="N356" s="12">
        <v>2779500</v>
      </c>
      <c r="O356" s="9"/>
      <c r="P356" s="9"/>
      <c r="Q356" s="16">
        <v>2779500</v>
      </c>
      <c r="R356" s="9"/>
      <c r="S356" s="9"/>
    </row>
    <row r="357" spans="1:19">
      <c r="A357" s="13" t="s">
        <v>385</v>
      </c>
      <c r="B357" s="14" t="s">
        <v>386</v>
      </c>
      <c r="C357" s="14">
        <v>1590094</v>
      </c>
      <c r="D357" s="15" t="s">
        <v>37</v>
      </c>
      <c r="E357" s="7">
        <v>4</v>
      </c>
      <c r="F357" s="7" t="s">
        <v>22</v>
      </c>
      <c r="G357" s="8">
        <v>1</v>
      </c>
      <c r="H357" s="8">
        <v>0</v>
      </c>
      <c r="I357" s="8">
        <v>0</v>
      </c>
      <c r="J357" s="9">
        <v>1758600</v>
      </c>
      <c r="K357" s="9"/>
      <c r="L357" s="9"/>
      <c r="M357" s="9"/>
      <c r="N357" s="12">
        <v>1758600</v>
      </c>
      <c r="O357" s="9"/>
      <c r="P357" s="9"/>
      <c r="Q357" s="16">
        <v>1758600</v>
      </c>
      <c r="R357" s="9"/>
      <c r="S357" s="9"/>
    </row>
    <row r="358" spans="1:19">
      <c r="A358" s="13" t="s">
        <v>385</v>
      </c>
      <c r="B358" s="14" t="s">
        <v>386</v>
      </c>
      <c r="C358" s="14">
        <v>3930580</v>
      </c>
      <c r="D358" s="15" t="s">
        <v>45</v>
      </c>
      <c r="E358" s="7">
        <v>1.7</v>
      </c>
      <c r="F358" s="7" t="s">
        <v>22</v>
      </c>
      <c r="G358" s="8">
        <v>0</v>
      </c>
      <c r="H358" s="8">
        <v>1</v>
      </c>
      <c r="I358" s="8">
        <v>0</v>
      </c>
      <c r="J358" s="9">
        <v>821900</v>
      </c>
      <c r="K358" s="9"/>
      <c r="L358" s="9"/>
      <c r="M358" s="9"/>
      <c r="N358" s="12">
        <v>821900</v>
      </c>
      <c r="O358" s="9"/>
      <c r="P358" s="9"/>
      <c r="Q358" s="16">
        <v>821900</v>
      </c>
      <c r="R358" s="9"/>
      <c r="S358" s="9"/>
    </row>
    <row r="359" spans="1:19">
      <c r="A359" s="13" t="s">
        <v>385</v>
      </c>
      <c r="B359" s="14" t="s">
        <v>386</v>
      </c>
      <c r="C359" s="14">
        <v>3974577</v>
      </c>
      <c r="D359" s="15" t="s">
        <v>107</v>
      </c>
      <c r="E359" s="7">
        <v>4.01</v>
      </c>
      <c r="F359" s="7" t="s">
        <v>22</v>
      </c>
      <c r="G359" s="8">
        <v>1</v>
      </c>
      <c r="H359" s="8">
        <v>1</v>
      </c>
      <c r="I359" s="8">
        <v>0</v>
      </c>
      <c r="J359" s="9">
        <v>2414200</v>
      </c>
      <c r="K359" s="9"/>
      <c r="L359" s="9"/>
      <c r="M359" s="9"/>
      <c r="N359" s="12">
        <v>2414200</v>
      </c>
      <c r="O359" s="9"/>
      <c r="P359" s="9"/>
      <c r="Q359" s="16">
        <v>2414200</v>
      </c>
      <c r="R359" s="9"/>
      <c r="S359" s="9"/>
    </row>
    <row r="360" spans="1:19" ht="22.5">
      <c r="A360" s="13" t="s">
        <v>385</v>
      </c>
      <c r="B360" s="14" t="s">
        <v>386</v>
      </c>
      <c r="C360" s="14">
        <v>4828714</v>
      </c>
      <c r="D360" s="15" t="s">
        <v>26</v>
      </c>
      <c r="E360" s="7">
        <v>3.34</v>
      </c>
      <c r="F360" s="7" t="s">
        <v>22</v>
      </c>
      <c r="G360" s="8">
        <v>1</v>
      </c>
      <c r="H360" s="8">
        <v>1</v>
      </c>
      <c r="I360" s="8">
        <v>0</v>
      </c>
      <c r="J360" s="9">
        <v>1774100</v>
      </c>
      <c r="K360" s="9"/>
      <c r="L360" s="9"/>
      <c r="M360" s="9"/>
      <c r="N360" s="12">
        <v>1774100</v>
      </c>
      <c r="O360" s="9"/>
      <c r="P360" s="9">
        <v>9565</v>
      </c>
      <c r="Q360" s="16">
        <v>1764535</v>
      </c>
      <c r="R360" s="9"/>
      <c r="S360" s="9"/>
    </row>
    <row r="361" spans="1:19">
      <c r="A361" s="13" t="s">
        <v>385</v>
      </c>
      <c r="B361" s="14" t="s">
        <v>386</v>
      </c>
      <c r="C361" s="14">
        <v>6169533</v>
      </c>
      <c r="D361" s="15" t="s">
        <v>74</v>
      </c>
      <c r="E361" s="7">
        <v>3.12</v>
      </c>
      <c r="F361" s="7" t="s">
        <v>22</v>
      </c>
      <c r="G361" s="8">
        <v>0</v>
      </c>
      <c r="H361" s="8">
        <v>1</v>
      </c>
      <c r="I361" s="8">
        <v>0</v>
      </c>
      <c r="J361" s="9">
        <v>750500</v>
      </c>
      <c r="K361" s="9"/>
      <c r="L361" s="9"/>
      <c r="M361" s="9"/>
      <c r="N361" s="12">
        <v>750500</v>
      </c>
      <c r="O361" s="9"/>
      <c r="P361" s="9"/>
      <c r="Q361" s="16">
        <v>750500</v>
      </c>
      <c r="R361" s="9"/>
      <c r="S361" s="9"/>
    </row>
    <row r="362" spans="1:19">
      <c r="A362" s="13" t="s">
        <v>385</v>
      </c>
      <c r="B362" s="14" t="s">
        <v>386</v>
      </c>
      <c r="C362" s="14">
        <v>8884756</v>
      </c>
      <c r="D362" s="15" t="s">
        <v>79</v>
      </c>
      <c r="E362" s="7">
        <v>6.85</v>
      </c>
      <c r="F362" s="7" t="s">
        <v>22</v>
      </c>
      <c r="G362" s="8">
        <v>0</v>
      </c>
      <c r="H362" s="8">
        <v>1</v>
      </c>
      <c r="I362" s="8">
        <v>0</v>
      </c>
      <c r="J362" s="9">
        <v>3744800</v>
      </c>
      <c r="K362" s="9"/>
      <c r="L362" s="9"/>
      <c r="M362" s="9"/>
      <c r="N362" s="12">
        <v>3744800</v>
      </c>
      <c r="O362" s="9"/>
      <c r="P362" s="9"/>
      <c r="Q362" s="16">
        <v>3744800</v>
      </c>
      <c r="R362" s="9"/>
      <c r="S362" s="9"/>
    </row>
    <row r="363" spans="1:19">
      <c r="A363" s="13" t="s">
        <v>385</v>
      </c>
      <c r="B363" s="14" t="s">
        <v>386</v>
      </c>
      <c r="C363" s="14">
        <v>9787962</v>
      </c>
      <c r="D363" s="15" t="s">
        <v>46</v>
      </c>
      <c r="E363" s="7">
        <v>4.54</v>
      </c>
      <c r="F363" s="7" t="s">
        <v>22</v>
      </c>
      <c r="G363" s="8">
        <v>1</v>
      </c>
      <c r="H363" s="8">
        <v>1</v>
      </c>
      <c r="I363" s="8">
        <v>0</v>
      </c>
      <c r="J363" s="9">
        <v>1710100</v>
      </c>
      <c r="K363" s="9"/>
      <c r="L363" s="9"/>
      <c r="M363" s="9"/>
      <c r="N363" s="12">
        <v>1710100</v>
      </c>
      <c r="O363" s="9"/>
      <c r="P363" s="9"/>
      <c r="Q363" s="16">
        <v>1710100</v>
      </c>
      <c r="R363" s="9"/>
      <c r="S363" s="9"/>
    </row>
    <row r="364" spans="1:19">
      <c r="A364" s="13" t="s">
        <v>387</v>
      </c>
      <c r="B364" s="14" t="s">
        <v>388</v>
      </c>
      <c r="C364" s="14">
        <v>6315656</v>
      </c>
      <c r="D364" s="15" t="s">
        <v>27</v>
      </c>
      <c r="E364" s="7" t="s">
        <v>22</v>
      </c>
      <c r="F364" s="7">
        <v>2</v>
      </c>
      <c r="G364" s="8">
        <v>0</v>
      </c>
      <c r="H364" s="8">
        <v>0</v>
      </c>
      <c r="I364" s="8">
        <v>1</v>
      </c>
      <c r="J364" s="9">
        <v>479100</v>
      </c>
      <c r="K364" s="9"/>
      <c r="L364" s="9">
        <v>2100</v>
      </c>
      <c r="M364" s="9"/>
      <c r="N364" s="12">
        <v>481200</v>
      </c>
      <c r="O364" s="9"/>
      <c r="P364" s="9">
        <v>15021</v>
      </c>
      <c r="Q364" s="16">
        <v>466179</v>
      </c>
      <c r="R364" s="9"/>
      <c r="S364" s="9"/>
    </row>
    <row r="365" spans="1:19" ht="22.5">
      <c r="A365" s="13" t="s">
        <v>389</v>
      </c>
      <c r="B365" s="14" t="s">
        <v>390</v>
      </c>
      <c r="C365" s="14">
        <v>9596726</v>
      </c>
      <c r="D365" s="15" t="s">
        <v>104</v>
      </c>
      <c r="E365" s="7">
        <v>4.0999999999999996</v>
      </c>
      <c r="F365" s="7" t="s">
        <v>22</v>
      </c>
      <c r="G365" s="8">
        <v>1</v>
      </c>
      <c r="H365" s="8">
        <v>1</v>
      </c>
      <c r="I365" s="8">
        <v>0</v>
      </c>
      <c r="J365" s="9">
        <v>2384000</v>
      </c>
      <c r="K365" s="9"/>
      <c r="L365" s="9"/>
      <c r="M365" s="9"/>
      <c r="N365" s="12">
        <v>2384000</v>
      </c>
      <c r="O365" s="9"/>
      <c r="P365" s="9">
        <v>273685.83</v>
      </c>
      <c r="Q365" s="16">
        <v>2110314.17</v>
      </c>
      <c r="R365" s="9"/>
      <c r="S365" s="9"/>
    </row>
    <row r="366" spans="1:19" ht="22.5">
      <c r="A366" s="13" t="s">
        <v>391</v>
      </c>
      <c r="B366" s="14" t="s">
        <v>392</v>
      </c>
      <c r="C366" s="14">
        <v>3734500</v>
      </c>
      <c r="D366" s="15" t="s">
        <v>37</v>
      </c>
      <c r="E366" s="7">
        <v>12.45</v>
      </c>
      <c r="F366" s="7" t="s">
        <v>22</v>
      </c>
      <c r="G366" s="8">
        <v>1</v>
      </c>
      <c r="H366" s="8">
        <v>0</v>
      </c>
      <c r="I366" s="8">
        <v>0</v>
      </c>
      <c r="J366" s="9">
        <v>2900000</v>
      </c>
      <c r="K366" s="9"/>
      <c r="L366" s="9"/>
      <c r="M366" s="9"/>
      <c r="N366" s="12">
        <v>2900000</v>
      </c>
      <c r="O366" s="9"/>
      <c r="P366" s="9"/>
      <c r="Q366" s="16">
        <v>2900000</v>
      </c>
      <c r="R366" s="9"/>
      <c r="S366" s="9"/>
    </row>
    <row r="367" spans="1:19" ht="22.5">
      <c r="A367" s="13" t="s">
        <v>393</v>
      </c>
      <c r="B367" s="14" t="s">
        <v>394</v>
      </c>
      <c r="C367" s="14">
        <v>3689376</v>
      </c>
      <c r="D367" s="15" t="s">
        <v>37</v>
      </c>
      <c r="E367" s="7">
        <v>7</v>
      </c>
      <c r="F367" s="7" t="s">
        <v>22</v>
      </c>
      <c r="G367" s="8">
        <v>1</v>
      </c>
      <c r="H367" s="8">
        <v>1</v>
      </c>
      <c r="I367" s="8">
        <v>0</v>
      </c>
      <c r="J367" s="9">
        <v>2684000</v>
      </c>
      <c r="K367" s="9"/>
      <c r="L367" s="9"/>
      <c r="M367" s="9"/>
      <c r="N367" s="12">
        <v>2684000</v>
      </c>
      <c r="O367" s="9"/>
      <c r="P367" s="9">
        <v>33411.629999999997</v>
      </c>
      <c r="Q367" s="16">
        <v>2650588.37</v>
      </c>
      <c r="R367" s="9"/>
      <c r="S367" s="9"/>
    </row>
    <row r="368" spans="1:19" ht="22.5">
      <c r="A368" s="13" t="s">
        <v>395</v>
      </c>
      <c r="B368" s="14" t="s">
        <v>396</v>
      </c>
      <c r="C368" s="14">
        <v>1584495</v>
      </c>
      <c r="D368" s="15" t="s">
        <v>37</v>
      </c>
      <c r="E368" s="7">
        <v>13.95</v>
      </c>
      <c r="F368" s="7" t="s">
        <v>22</v>
      </c>
      <c r="G368" s="8">
        <v>1</v>
      </c>
      <c r="H368" s="8">
        <v>1</v>
      </c>
      <c r="I368" s="8">
        <v>0</v>
      </c>
      <c r="J368" s="9">
        <v>3217100</v>
      </c>
      <c r="K368" s="9"/>
      <c r="L368" s="9"/>
      <c r="M368" s="9"/>
      <c r="N368" s="12">
        <v>3217100</v>
      </c>
      <c r="O368" s="9"/>
      <c r="P368" s="9"/>
      <c r="Q368" s="16">
        <v>3217100</v>
      </c>
      <c r="R368" s="9"/>
      <c r="S368" s="9"/>
    </row>
    <row r="369" spans="1:19" ht="22.5">
      <c r="A369" s="13" t="s">
        <v>395</v>
      </c>
      <c r="B369" s="14" t="s">
        <v>396</v>
      </c>
      <c r="C369" s="14">
        <v>1961236</v>
      </c>
      <c r="D369" s="15" t="s">
        <v>114</v>
      </c>
      <c r="E369" s="7">
        <v>5.4</v>
      </c>
      <c r="F369" s="7" t="s">
        <v>22</v>
      </c>
      <c r="G369" s="8">
        <v>0</v>
      </c>
      <c r="H369" s="8">
        <v>1</v>
      </c>
      <c r="I369" s="8">
        <v>0</v>
      </c>
      <c r="J369" s="9">
        <v>1253900</v>
      </c>
      <c r="K369" s="9"/>
      <c r="L369" s="9"/>
      <c r="M369" s="9"/>
      <c r="N369" s="12">
        <v>1253900</v>
      </c>
      <c r="O369" s="9"/>
      <c r="P369" s="9"/>
      <c r="Q369" s="16">
        <v>1253900</v>
      </c>
      <c r="R369" s="9"/>
      <c r="S369" s="9"/>
    </row>
    <row r="370" spans="1:19" ht="22.5">
      <c r="A370" s="13" t="s">
        <v>397</v>
      </c>
      <c r="B370" s="14" t="s">
        <v>398</v>
      </c>
      <c r="C370" s="14">
        <v>7302248</v>
      </c>
      <c r="D370" s="15" t="s">
        <v>37</v>
      </c>
      <c r="E370" s="7">
        <v>13</v>
      </c>
      <c r="F370" s="7" t="s">
        <v>22</v>
      </c>
      <c r="G370" s="8">
        <v>1</v>
      </c>
      <c r="H370" s="8">
        <v>1</v>
      </c>
      <c r="I370" s="8">
        <v>0</v>
      </c>
      <c r="J370" s="9">
        <v>4819400</v>
      </c>
      <c r="K370" s="9"/>
      <c r="L370" s="9"/>
      <c r="M370" s="9"/>
      <c r="N370" s="12">
        <v>4819400</v>
      </c>
      <c r="O370" s="9"/>
      <c r="P370" s="9"/>
      <c r="Q370" s="16">
        <v>4819400</v>
      </c>
      <c r="R370" s="9"/>
      <c r="S370" s="9"/>
    </row>
    <row r="371" spans="1:19">
      <c r="A371" s="13" t="s">
        <v>399</v>
      </c>
      <c r="B371" s="14" t="s">
        <v>400</v>
      </c>
      <c r="C371" s="14">
        <v>4456461</v>
      </c>
      <c r="D371" s="15" t="s">
        <v>37</v>
      </c>
      <c r="E371" s="7">
        <v>6.25</v>
      </c>
      <c r="F371" s="7" t="s">
        <v>22</v>
      </c>
      <c r="G371" s="8">
        <v>1</v>
      </c>
      <c r="H371" s="8">
        <v>1</v>
      </c>
      <c r="I371" s="8">
        <v>0</v>
      </c>
      <c r="J371" s="9">
        <v>2317700</v>
      </c>
      <c r="K371" s="9"/>
      <c r="L371" s="9"/>
      <c r="M371" s="9"/>
      <c r="N371" s="12">
        <v>2317700</v>
      </c>
      <c r="O371" s="9"/>
      <c r="P371" s="9"/>
      <c r="Q371" s="16">
        <v>2317700</v>
      </c>
      <c r="R371" s="9"/>
      <c r="S371" s="9"/>
    </row>
    <row r="372" spans="1:19" ht="22.5">
      <c r="A372" s="13" t="s">
        <v>401</v>
      </c>
      <c r="B372" s="14" t="s">
        <v>402</v>
      </c>
      <c r="C372" s="14">
        <v>1194980</v>
      </c>
      <c r="D372" s="15" t="s">
        <v>37</v>
      </c>
      <c r="E372" s="7">
        <v>33.33</v>
      </c>
      <c r="F372" s="7" t="s">
        <v>22</v>
      </c>
      <c r="G372" s="8">
        <v>1</v>
      </c>
      <c r="H372" s="8">
        <v>0</v>
      </c>
      <c r="I372" s="8">
        <v>0</v>
      </c>
      <c r="J372" s="9">
        <v>10461300</v>
      </c>
      <c r="K372" s="9"/>
      <c r="L372" s="9"/>
      <c r="M372" s="9"/>
      <c r="N372" s="12">
        <v>10461300</v>
      </c>
      <c r="O372" s="9"/>
      <c r="P372" s="9"/>
      <c r="Q372" s="16">
        <v>10461300</v>
      </c>
      <c r="R372" s="9"/>
      <c r="S372" s="9"/>
    </row>
    <row r="373" spans="1:19" ht="22.5">
      <c r="A373" s="13" t="s">
        <v>401</v>
      </c>
      <c r="B373" s="14" t="s">
        <v>402</v>
      </c>
      <c r="C373" s="14">
        <v>4143042</v>
      </c>
      <c r="D373" s="15" t="s">
        <v>25</v>
      </c>
      <c r="E373" s="7">
        <v>2.57</v>
      </c>
      <c r="F373" s="7" t="s">
        <v>22</v>
      </c>
      <c r="G373" s="8">
        <v>0</v>
      </c>
      <c r="H373" s="8">
        <v>1</v>
      </c>
      <c r="I373" s="8">
        <v>0</v>
      </c>
      <c r="J373" s="9">
        <v>548300</v>
      </c>
      <c r="K373" s="9"/>
      <c r="L373" s="9"/>
      <c r="M373" s="9"/>
      <c r="N373" s="12">
        <v>548300</v>
      </c>
      <c r="O373" s="9"/>
      <c r="P373" s="9">
        <v>89499</v>
      </c>
      <c r="Q373" s="16">
        <v>458801</v>
      </c>
      <c r="R373" s="9"/>
      <c r="S373" s="9"/>
    </row>
    <row r="374" spans="1:19" ht="22.5">
      <c r="A374" s="13" t="s">
        <v>401</v>
      </c>
      <c r="B374" s="14" t="s">
        <v>402</v>
      </c>
      <c r="C374" s="14">
        <v>5293151</v>
      </c>
      <c r="D374" s="15" t="s">
        <v>27</v>
      </c>
      <c r="E374" s="7">
        <v>1.1399999999999999</v>
      </c>
      <c r="F374" s="7">
        <v>2</v>
      </c>
      <c r="G374" s="8">
        <v>1</v>
      </c>
      <c r="H374" s="8">
        <v>0</v>
      </c>
      <c r="I374" s="8">
        <v>1</v>
      </c>
      <c r="J374" s="9">
        <v>306200</v>
      </c>
      <c r="K374" s="9"/>
      <c r="L374" s="9">
        <v>28200</v>
      </c>
      <c r="M374" s="9"/>
      <c r="N374" s="12">
        <v>334400</v>
      </c>
      <c r="O374" s="9"/>
      <c r="P374" s="9"/>
      <c r="Q374" s="16">
        <v>334400</v>
      </c>
      <c r="R374" s="9"/>
      <c r="S374" s="9"/>
    </row>
    <row r="375" spans="1:19" ht="22.5">
      <c r="A375" s="13" t="s">
        <v>401</v>
      </c>
      <c r="B375" s="14" t="s">
        <v>402</v>
      </c>
      <c r="C375" s="14">
        <v>6194305</v>
      </c>
      <c r="D375" s="15" t="s">
        <v>21</v>
      </c>
      <c r="E375" s="7">
        <v>5.6</v>
      </c>
      <c r="F375" s="7" t="s">
        <v>22</v>
      </c>
      <c r="G375" s="8">
        <v>1</v>
      </c>
      <c r="H375" s="8">
        <v>0</v>
      </c>
      <c r="I375" s="8">
        <v>0</v>
      </c>
      <c r="J375" s="9">
        <v>2048400</v>
      </c>
      <c r="K375" s="9"/>
      <c r="L375" s="9"/>
      <c r="M375" s="9"/>
      <c r="N375" s="12">
        <v>2048400</v>
      </c>
      <c r="O375" s="9"/>
      <c r="P375" s="9">
        <v>137448</v>
      </c>
      <c r="Q375" s="16">
        <v>1910952</v>
      </c>
      <c r="R375" s="9"/>
      <c r="S375" s="9"/>
    </row>
    <row r="376" spans="1:19" ht="22.5">
      <c r="A376" s="13" t="s">
        <v>401</v>
      </c>
      <c r="B376" s="14" t="s">
        <v>402</v>
      </c>
      <c r="C376" s="14">
        <v>8369918</v>
      </c>
      <c r="D376" s="15" t="s">
        <v>403</v>
      </c>
      <c r="E376" s="7">
        <v>4.2</v>
      </c>
      <c r="F376" s="7" t="s">
        <v>22</v>
      </c>
      <c r="G376" s="8">
        <v>1</v>
      </c>
      <c r="H376" s="8">
        <v>0</v>
      </c>
      <c r="I376" s="8">
        <v>0</v>
      </c>
      <c r="J376" s="9">
        <v>1457000</v>
      </c>
      <c r="K376" s="9"/>
      <c r="L376" s="9"/>
      <c r="M376" s="9"/>
      <c r="N376" s="12">
        <v>1457000</v>
      </c>
      <c r="O376" s="9"/>
      <c r="P376" s="9"/>
      <c r="Q376" s="16">
        <v>1457000</v>
      </c>
      <c r="R376" s="9"/>
      <c r="S376" s="9"/>
    </row>
    <row r="377" spans="1:19">
      <c r="A377" s="13" t="s">
        <v>404</v>
      </c>
      <c r="B377" s="14" t="s">
        <v>405</v>
      </c>
      <c r="C377" s="14">
        <v>5872419</v>
      </c>
      <c r="D377" s="15" t="s">
        <v>37</v>
      </c>
      <c r="E377" s="7">
        <v>8</v>
      </c>
      <c r="F377" s="7" t="s">
        <v>22</v>
      </c>
      <c r="G377" s="8">
        <v>1</v>
      </c>
      <c r="H377" s="8">
        <v>1</v>
      </c>
      <c r="I377" s="8">
        <v>0</v>
      </c>
      <c r="J377" s="9">
        <v>2418300</v>
      </c>
      <c r="K377" s="9"/>
      <c r="L377" s="9"/>
      <c r="M377" s="9"/>
      <c r="N377" s="12">
        <v>2418300</v>
      </c>
      <c r="O377" s="9"/>
      <c r="P377" s="9"/>
      <c r="Q377" s="16">
        <v>2418300</v>
      </c>
      <c r="R377" s="9"/>
      <c r="S377" s="9"/>
    </row>
    <row r="378" spans="1:19">
      <c r="A378" s="13" t="s">
        <v>404</v>
      </c>
      <c r="B378" s="14" t="s">
        <v>405</v>
      </c>
      <c r="C378" s="14">
        <v>7109933</v>
      </c>
      <c r="D378" s="15" t="s">
        <v>25</v>
      </c>
      <c r="E378" s="7">
        <v>1.1000000000000001</v>
      </c>
      <c r="F378" s="7" t="s">
        <v>22</v>
      </c>
      <c r="G378" s="8">
        <v>0</v>
      </c>
      <c r="H378" s="8">
        <v>1</v>
      </c>
      <c r="I378" s="8">
        <v>0</v>
      </c>
      <c r="J378" s="9">
        <v>300000</v>
      </c>
      <c r="K378" s="9"/>
      <c r="L378" s="9"/>
      <c r="M378" s="9"/>
      <c r="N378" s="12">
        <v>300000</v>
      </c>
      <c r="O378" s="9"/>
      <c r="P378" s="9"/>
      <c r="Q378" s="16">
        <v>300000</v>
      </c>
      <c r="R378" s="9"/>
      <c r="S378" s="9"/>
    </row>
    <row r="379" spans="1:19">
      <c r="A379" s="13" t="s">
        <v>406</v>
      </c>
      <c r="B379" s="14" t="s">
        <v>407</v>
      </c>
      <c r="C379" s="14">
        <v>1342734</v>
      </c>
      <c r="D379" s="15" t="s">
        <v>37</v>
      </c>
      <c r="E379" s="7">
        <v>3.41</v>
      </c>
      <c r="F379" s="7" t="s">
        <v>22</v>
      </c>
      <c r="G379" s="8">
        <v>1</v>
      </c>
      <c r="H379" s="8">
        <v>1</v>
      </c>
      <c r="I379" s="8">
        <v>0</v>
      </c>
      <c r="J379" s="9">
        <v>895000</v>
      </c>
      <c r="K379" s="9"/>
      <c r="L379" s="9"/>
      <c r="M379" s="9"/>
      <c r="N379" s="12">
        <v>895000</v>
      </c>
      <c r="O379" s="9"/>
      <c r="P379" s="9">
        <v>10000</v>
      </c>
      <c r="Q379" s="16">
        <v>885000</v>
      </c>
      <c r="R379" s="9"/>
      <c r="S379" s="9"/>
    </row>
    <row r="380" spans="1:19">
      <c r="A380" s="13" t="s">
        <v>406</v>
      </c>
      <c r="B380" s="14" t="s">
        <v>407</v>
      </c>
      <c r="C380" s="14">
        <v>2077819</v>
      </c>
      <c r="D380" s="15" t="s">
        <v>21</v>
      </c>
      <c r="E380" s="7">
        <v>1.82</v>
      </c>
      <c r="F380" s="7" t="s">
        <v>22</v>
      </c>
      <c r="G380" s="8">
        <v>1</v>
      </c>
      <c r="H380" s="8">
        <v>0</v>
      </c>
      <c r="I380" s="8">
        <v>0</v>
      </c>
      <c r="J380" s="9">
        <v>506300</v>
      </c>
      <c r="K380" s="9"/>
      <c r="L380" s="9"/>
      <c r="M380" s="9"/>
      <c r="N380" s="12">
        <v>506300</v>
      </c>
      <c r="O380" s="9"/>
      <c r="P380" s="9">
        <v>8000</v>
      </c>
      <c r="Q380" s="16">
        <v>498300</v>
      </c>
      <c r="R380" s="9"/>
      <c r="S380" s="9"/>
    </row>
    <row r="381" spans="1:19">
      <c r="A381" s="13" t="s">
        <v>406</v>
      </c>
      <c r="B381" s="14" t="s">
        <v>407</v>
      </c>
      <c r="C381" s="14">
        <v>6307222</v>
      </c>
      <c r="D381" s="15" t="s">
        <v>27</v>
      </c>
      <c r="E381" s="7">
        <v>0.93</v>
      </c>
      <c r="F381" s="7" t="s">
        <v>22</v>
      </c>
      <c r="G381" s="8">
        <v>1</v>
      </c>
      <c r="H381" s="8">
        <v>0</v>
      </c>
      <c r="I381" s="8">
        <v>0</v>
      </c>
      <c r="J381" s="9">
        <v>290600</v>
      </c>
      <c r="K381" s="9"/>
      <c r="L381" s="9"/>
      <c r="M381" s="9"/>
      <c r="N381" s="12">
        <v>290600</v>
      </c>
      <c r="O381" s="9"/>
      <c r="P381" s="9">
        <v>6000</v>
      </c>
      <c r="Q381" s="16">
        <v>284600</v>
      </c>
      <c r="R381" s="9"/>
      <c r="S381" s="9"/>
    </row>
    <row r="382" spans="1:19">
      <c r="A382" s="13" t="s">
        <v>408</v>
      </c>
      <c r="B382" s="14" t="s">
        <v>409</v>
      </c>
      <c r="C382" s="14">
        <v>1186738</v>
      </c>
      <c r="D382" s="15" t="s">
        <v>37</v>
      </c>
      <c r="E382" s="7">
        <v>38</v>
      </c>
      <c r="F382" s="7" t="s">
        <v>22</v>
      </c>
      <c r="G382" s="8">
        <v>1</v>
      </c>
      <c r="H382" s="8">
        <v>1</v>
      </c>
      <c r="I382" s="8">
        <v>0</v>
      </c>
      <c r="J382" s="9">
        <v>8870000</v>
      </c>
      <c r="K382" s="9"/>
      <c r="L382" s="9"/>
      <c r="M382" s="9"/>
      <c r="N382" s="12">
        <v>8870000</v>
      </c>
      <c r="O382" s="9"/>
      <c r="P382" s="9"/>
      <c r="Q382" s="16">
        <v>8870000</v>
      </c>
      <c r="R382" s="9"/>
      <c r="S382" s="9"/>
    </row>
    <row r="383" spans="1:19">
      <c r="A383" s="13" t="s">
        <v>408</v>
      </c>
      <c r="B383" s="14" t="s">
        <v>409</v>
      </c>
      <c r="C383" s="14">
        <v>1599709</v>
      </c>
      <c r="D383" s="15" t="s">
        <v>45</v>
      </c>
      <c r="E383" s="7">
        <v>2.0499999999999998</v>
      </c>
      <c r="F383" s="7" t="s">
        <v>22</v>
      </c>
      <c r="G383" s="8">
        <v>0</v>
      </c>
      <c r="H383" s="8">
        <v>1</v>
      </c>
      <c r="I383" s="8">
        <v>0</v>
      </c>
      <c r="J383" s="9">
        <v>936700</v>
      </c>
      <c r="K383" s="9"/>
      <c r="L383" s="9"/>
      <c r="M383" s="9"/>
      <c r="N383" s="12">
        <v>936700</v>
      </c>
      <c r="O383" s="9"/>
      <c r="P383" s="9"/>
      <c r="Q383" s="16">
        <v>936700</v>
      </c>
      <c r="R383" s="9"/>
      <c r="S383" s="9"/>
    </row>
    <row r="384" spans="1:19">
      <c r="A384" s="13" t="s">
        <v>408</v>
      </c>
      <c r="B384" s="14" t="s">
        <v>409</v>
      </c>
      <c r="C384" s="14">
        <v>3796210</v>
      </c>
      <c r="D384" s="15" t="s">
        <v>74</v>
      </c>
      <c r="E384" s="7">
        <v>1.39</v>
      </c>
      <c r="F384" s="7" t="s">
        <v>22</v>
      </c>
      <c r="G384" s="8">
        <v>0</v>
      </c>
      <c r="H384" s="8">
        <v>1</v>
      </c>
      <c r="I384" s="8">
        <v>0</v>
      </c>
      <c r="J384" s="9">
        <v>690000</v>
      </c>
      <c r="K384" s="9"/>
      <c r="L384" s="9"/>
      <c r="M384" s="9"/>
      <c r="N384" s="12">
        <v>690000</v>
      </c>
      <c r="O384" s="9"/>
      <c r="P384" s="9"/>
      <c r="Q384" s="16">
        <v>690000</v>
      </c>
      <c r="R384" s="9"/>
      <c r="S384" s="9"/>
    </row>
    <row r="385" spans="1:19">
      <c r="A385" s="13" t="s">
        <v>408</v>
      </c>
      <c r="B385" s="14" t="s">
        <v>409</v>
      </c>
      <c r="C385" s="14">
        <v>6333008</v>
      </c>
      <c r="D385" s="15" t="s">
        <v>83</v>
      </c>
      <c r="E385" s="7">
        <v>1.5</v>
      </c>
      <c r="F385" s="7" t="s">
        <v>22</v>
      </c>
      <c r="G385" s="8">
        <v>1</v>
      </c>
      <c r="H385" s="8">
        <v>0</v>
      </c>
      <c r="I385" s="8">
        <v>0</v>
      </c>
      <c r="J385" s="9">
        <v>607300</v>
      </c>
      <c r="K385" s="9"/>
      <c r="L385" s="9"/>
      <c r="M385" s="9"/>
      <c r="N385" s="12">
        <v>607300</v>
      </c>
      <c r="O385" s="9"/>
      <c r="P385" s="9"/>
      <c r="Q385" s="16">
        <v>607300</v>
      </c>
      <c r="R385" s="9"/>
      <c r="S385" s="9"/>
    </row>
    <row r="386" spans="1:19">
      <c r="A386" s="13" t="s">
        <v>410</v>
      </c>
      <c r="B386" s="14" t="s">
        <v>411</v>
      </c>
      <c r="C386" s="14">
        <v>1874271</v>
      </c>
      <c r="D386" s="15" t="s">
        <v>114</v>
      </c>
      <c r="E386" s="7">
        <v>5.5</v>
      </c>
      <c r="F386" s="7" t="s">
        <v>22</v>
      </c>
      <c r="G386" s="8">
        <v>0</v>
      </c>
      <c r="H386" s="8">
        <v>1</v>
      </c>
      <c r="I386" s="8">
        <v>0</v>
      </c>
      <c r="J386" s="9">
        <v>1035000</v>
      </c>
      <c r="K386" s="9"/>
      <c r="L386" s="9"/>
      <c r="M386" s="9"/>
      <c r="N386" s="12">
        <v>1035000</v>
      </c>
      <c r="O386" s="9"/>
      <c r="P386" s="9"/>
      <c r="Q386" s="16">
        <v>1035000</v>
      </c>
      <c r="R386" s="9"/>
      <c r="S386" s="9"/>
    </row>
    <row r="387" spans="1:19">
      <c r="A387" s="13" t="s">
        <v>410</v>
      </c>
      <c r="B387" s="14" t="s">
        <v>411</v>
      </c>
      <c r="C387" s="14">
        <v>9425046</v>
      </c>
      <c r="D387" s="15" t="s">
        <v>37</v>
      </c>
      <c r="E387" s="7">
        <v>16.3</v>
      </c>
      <c r="F387" s="7" t="s">
        <v>22</v>
      </c>
      <c r="G387" s="8">
        <v>1</v>
      </c>
      <c r="H387" s="8">
        <v>1</v>
      </c>
      <c r="I387" s="8">
        <v>0</v>
      </c>
      <c r="J387" s="9">
        <v>2851000</v>
      </c>
      <c r="K387" s="9"/>
      <c r="L387" s="9"/>
      <c r="M387" s="9"/>
      <c r="N387" s="12">
        <v>2851000</v>
      </c>
      <c r="O387" s="9"/>
      <c r="P387" s="9"/>
      <c r="Q387" s="16">
        <v>2851000</v>
      </c>
      <c r="R387" s="9"/>
      <c r="S387" s="9"/>
    </row>
    <row r="388" spans="1:19" ht="22.5">
      <c r="A388" s="13" t="s">
        <v>412</v>
      </c>
      <c r="B388" s="14" t="s">
        <v>413</v>
      </c>
      <c r="C388" s="14">
        <v>4595988</v>
      </c>
      <c r="D388" s="15" t="s">
        <v>414</v>
      </c>
      <c r="E388" s="7">
        <v>1.4</v>
      </c>
      <c r="F388" s="7">
        <v>10</v>
      </c>
      <c r="G388" s="8">
        <v>0</v>
      </c>
      <c r="H388" s="8">
        <v>1</v>
      </c>
      <c r="I388" s="8">
        <v>1</v>
      </c>
      <c r="J388" s="9">
        <v>1299200</v>
      </c>
      <c r="K388" s="9"/>
      <c r="L388" s="9"/>
      <c r="M388" s="9"/>
      <c r="N388" s="12">
        <v>1299200</v>
      </c>
      <c r="O388" s="9"/>
      <c r="P388" s="9">
        <v>14640</v>
      </c>
      <c r="Q388" s="16">
        <v>1284560</v>
      </c>
      <c r="R388" s="9"/>
      <c r="S388" s="9"/>
    </row>
    <row r="389" spans="1:19">
      <c r="A389" s="13" t="s">
        <v>415</v>
      </c>
      <c r="B389" s="14" t="s">
        <v>416</v>
      </c>
      <c r="C389" s="14">
        <v>7238600</v>
      </c>
      <c r="D389" s="15" t="s">
        <v>79</v>
      </c>
      <c r="E389" s="7">
        <v>5</v>
      </c>
      <c r="F389" s="7" t="s">
        <v>22</v>
      </c>
      <c r="G389" s="8">
        <v>1</v>
      </c>
      <c r="H389" s="8">
        <v>1</v>
      </c>
      <c r="I389" s="8">
        <v>0</v>
      </c>
      <c r="J389" s="9">
        <v>3184100</v>
      </c>
      <c r="K389" s="9"/>
      <c r="L389" s="9"/>
      <c r="M389" s="9"/>
      <c r="N389" s="12">
        <v>3184100</v>
      </c>
      <c r="O389" s="9"/>
      <c r="P389" s="9">
        <v>274906.63</v>
      </c>
      <c r="Q389" s="16">
        <v>2909193.37</v>
      </c>
      <c r="R389" s="9"/>
      <c r="S389" s="9"/>
    </row>
    <row r="390" spans="1:19" ht="22.5">
      <c r="A390" s="13" t="s">
        <v>417</v>
      </c>
      <c r="B390" s="14" t="s">
        <v>418</v>
      </c>
      <c r="C390" s="14">
        <v>4443612</v>
      </c>
      <c r="D390" s="15" t="s">
        <v>83</v>
      </c>
      <c r="E390" s="7">
        <v>5.35</v>
      </c>
      <c r="F390" s="7" t="s">
        <v>22</v>
      </c>
      <c r="G390" s="8">
        <v>1</v>
      </c>
      <c r="H390" s="8">
        <v>0</v>
      </c>
      <c r="I390" s="8">
        <v>0</v>
      </c>
      <c r="J390" s="9">
        <v>3175600</v>
      </c>
      <c r="K390" s="9"/>
      <c r="L390" s="9"/>
      <c r="M390" s="9"/>
      <c r="N390" s="12">
        <v>3175600</v>
      </c>
      <c r="O390" s="9"/>
      <c r="P390" s="9"/>
      <c r="Q390" s="16">
        <v>3175600</v>
      </c>
      <c r="R390" s="9"/>
      <c r="S390" s="9"/>
    </row>
    <row r="391" spans="1:19">
      <c r="A391" s="13" t="s">
        <v>419</v>
      </c>
      <c r="B391" s="14" t="s">
        <v>420</v>
      </c>
      <c r="C391" s="14">
        <v>4951911</v>
      </c>
      <c r="D391" s="15" t="s">
        <v>50</v>
      </c>
      <c r="E391" s="7" t="s">
        <v>22</v>
      </c>
      <c r="F391" s="7">
        <v>17</v>
      </c>
      <c r="G391" s="8">
        <v>0</v>
      </c>
      <c r="H391" s="8">
        <v>0</v>
      </c>
      <c r="I391" s="8">
        <v>1</v>
      </c>
      <c r="J391" s="9">
        <v>4634900</v>
      </c>
      <c r="K391" s="9"/>
      <c r="L391" s="9"/>
      <c r="M391" s="9"/>
      <c r="N391" s="12">
        <v>4634900</v>
      </c>
      <c r="O391" s="9"/>
      <c r="P391" s="9"/>
      <c r="Q391" s="16">
        <v>4634900</v>
      </c>
      <c r="R391" s="9"/>
      <c r="S391" s="9"/>
    </row>
    <row r="392" spans="1:19">
      <c r="A392" s="13" t="s">
        <v>419</v>
      </c>
      <c r="B392" s="14" t="s">
        <v>421</v>
      </c>
      <c r="C392" s="17">
        <v>9608290</v>
      </c>
      <c r="D392" s="18" t="s">
        <v>422</v>
      </c>
      <c r="E392" s="7">
        <v>1.5</v>
      </c>
      <c r="F392" s="7" t="s">
        <v>22</v>
      </c>
      <c r="G392" s="8">
        <v>0</v>
      </c>
      <c r="H392" s="8">
        <v>0</v>
      </c>
      <c r="I392" s="8">
        <v>1</v>
      </c>
      <c r="J392" s="9"/>
      <c r="K392" s="9">
        <v>204800</v>
      </c>
      <c r="L392" s="9"/>
      <c r="M392" s="9"/>
      <c r="N392" s="12">
        <v>204800</v>
      </c>
      <c r="O392" s="9"/>
      <c r="P392" s="9"/>
      <c r="Q392" s="16">
        <v>204800</v>
      </c>
      <c r="R392" s="9"/>
      <c r="S392" s="9"/>
    </row>
    <row r="393" spans="1:19">
      <c r="A393" s="13" t="s">
        <v>423</v>
      </c>
      <c r="B393" s="14" t="s">
        <v>424</v>
      </c>
      <c r="C393" s="14">
        <v>3706758</v>
      </c>
      <c r="D393" s="15" t="s">
        <v>425</v>
      </c>
      <c r="E393" s="7">
        <v>2.0699999999999998</v>
      </c>
      <c r="F393" s="7" t="s">
        <v>22</v>
      </c>
      <c r="G393" s="8">
        <v>1</v>
      </c>
      <c r="H393" s="8">
        <v>0</v>
      </c>
      <c r="I393" s="8">
        <v>0</v>
      </c>
      <c r="J393" s="9">
        <v>954000</v>
      </c>
      <c r="K393" s="9"/>
      <c r="L393" s="9"/>
      <c r="M393" s="9"/>
      <c r="N393" s="12">
        <v>954000</v>
      </c>
      <c r="O393" s="9"/>
      <c r="P393" s="9"/>
      <c r="Q393" s="16">
        <v>954000</v>
      </c>
      <c r="R393" s="9"/>
      <c r="S393" s="9"/>
    </row>
    <row r="394" spans="1:19">
      <c r="A394" s="13" t="s">
        <v>423</v>
      </c>
      <c r="B394" s="14" t="s">
        <v>424</v>
      </c>
      <c r="C394" s="14">
        <v>5296525</v>
      </c>
      <c r="D394" s="15" t="s">
        <v>104</v>
      </c>
      <c r="E394" s="7">
        <v>1.42</v>
      </c>
      <c r="F394" s="7" t="s">
        <v>22</v>
      </c>
      <c r="G394" s="8">
        <v>0</v>
      </c>
      <c r="H394" s="8">
        <v>1</v>
      </c>
      <c r="I394" s="8">
        <v>0</v>
      </c>
      <c r="J394" s="9">
        <v>676300</v>
      </c>
      <c r="K394" s="9"/>
      <c r="L394" s="9"/>
      <c r="M394" s="9"/>
      <c r="N394" s="12">
        <v>676300</v>
      </c>
      <c r="O394" s="9"/>
      <c r="P394" s="9"/>
      <c r="Q394" s="16">
        <v>676300</v>
      </c>
      <c r="R394" s="9"/>
      <c r="S394" s="9"/>
    </row>
    <row r="395" spans="1:19">
      <c r="A395" s="13" t="s">
        <v>426</v>
      </c>
      <c r="B395" s="14" t="s">
        <v>427</v>
      </c>
      <c r="C395" s="14">
        <v>5876091</v>
      </c>
      <c r="D395" s="15" t="s">
        <v>40</v>
      </c>
      <c r="E395" s="7" t="s">
        <v>22</v>
      </c>
      <c r="F395" s="7">
        <v>20</v>
      </c>
      <c r="G395" s="8">
        <v>0</v>
      </c>
      <c r="H395" s="8">
        <v>0</v>
      </c>
      <c r="I395" s="8">
        <v>1</v>
      </c>
      <c r="J395" s="9">
        <v>2741300</v>
      </c>
      <c r="K395" s="9"/>
      <c r="L395" s="9"/>
      <c r="M395" s="9"/>
      <c r="N395" s="12">
        <v>2741300</v>
      </c>
      <c r="O395" s="9"/>
      <c r="P395" s="9"/>
      <c r="Q395" s="16">
        <v>2741300</v>
      </c>
      <c r="R395" s="9"/>
      <c r="S395" s="9"/>
    </row>
    <row r="396" spans="1:19">
      <c r="A396" s="13" t="s">
        <v>428</v>
      </c>
      <c r="B396" s="14" t="s">
        <v>429</v>
      </c>
      <c r="C396" s="14">
        <v>9910724</v>
      </c>
      <c r="D396" s="15" t="s">
        <v>79</v>
      </c>
      <c r="E396" s="7">
        <v>2.95</v>
      </c>
      <c r="F396" s="7" t="s">
        <v>22</v>
      </c>
      <c r="G396" s="8">
        <v>1</v>
      </c>
      <c r="H396" s="8">
        <v>1</v>
      </c>
      <c r="I396" s="8">
        <v>0</v>
      </c>
      <c r="J396" s="9">
        <v>1995000</v>
      </c>
      <c r="K396" s="9"/>
      <c r="L396" s="9"/>
      <c r="M396" s="9"/>
      <c r="N396" s="12">
        <v>1995000</v>
      </c>
      <c r="O396" s="9"/>
      <c r="P396" s="9"/>
      <c r="Q396" s="16">
        <v>1995000</v>
      </c>
      <c r="R396" s="9"/>
      <c r="S396" s="9"/>
    </row>
    <row r="397" spans="1:19" ht="22.5">
      <c r="A397" s="13" t="s">
        <v>430</v>
      </c>
      <c r="B397" s="14" t="s">
        <v>431</v>
      </c>
      <c r="C397" s="14">
        <v>8792484</v>
      </c>
      <c r="D397" s="15" t="s">
        <v>46</v>
      </c>
      <c r="E397" s="7">
        <v>0.1</v>
      </c>
      <c r="F397" s="7" t="s">
        <v>22</v>
      </c>
      <c r="G397" s="8">
        <v>0</v>
      </c>
      <c r="H397" s="8">
        <v>1</v>
      </c>
      <c r="I397" s="8">
        <v>0</v>
      </c>
      <c r="J397" s="9">
        <v>74300</v>
      </c>
      <c r="K397" s="9"/>
      <c r="L397" s="9"/>
      <c r="M397" s="9"/>
      <c r="N397" s="12">
        <v>74300</v>
      </c>
      <c r="O397" s="9"/>
      <c r="P397" s="9"/>
      <c r="Q397" s="16">
        <v>74300</v>
      </c>
      <c r="R397" s="9"/>
      <c r="S397" s="9"/>
    </row>
    <row r="398" spans="1:19">
      <c r="A398" s="13" t="s">
        <v>432</v>
      </c>
      <c r="B398" s="14" t="s">
        <v>433</v>
      </c>
      <c r="C398" s="14">
        <v>1582507</v>
      </c>
      <c r="D398" s="15" t="s">
        <v>79</v>
      </c>
      <c r="E398" s="7">
        <v>4</v>
      </c>
      <c r="F398" s="7" t="s">
        <v>22</v>
      </c>
      <c r="G398" s="8">
        <v>1</v>
      </c>
      <c r="H398" s="8">
        <v>1</v>
      </c>
      <c r="I398" s="8">
        <v>0</v>
      </c>
      <c r="J398" s="9">
        <v>2955500</v>
      </c>
      <c r="K398" s="9"/>
      <c r="L398" s="9"/>
      <c r="M398" s="9"/>
      <c r="N398" s="12">
        <v>2955500</v>
      </c>
      <c r="O398" s="9"/>
      <c r="P398" s="9"/>
      <c r="Q398" s="16">
        <v>2955500</v>
      </c>
      <c r="R398" s="9"/>
      <c r="S398" s="9"/>
    </row>
    <row r="399" spans="1:19">
      <c r="A399" s="13" t="s">
        <v>432</v>
      </c>
      <c r="B399" s="14" t="s">
        <v>433</v>
      </c>
      <c r="C399" s="14">
        <v>3532986</v>
      </c>
      <c r="D399" s="15" t="s">
        <v>83</v>
      </c>
      <c r="E399" s="7">
        <v>2.8</v>
      </c>
      <c r="F399" s="7" t="s">
        <v>22</v>
      </c>
      <c r="G399" s="8">
        <v>1</v>
      </c>
      <c r="H399" s="8">
        <v>0</v>
      </c>
      <c r="I399" s="8">
        <v>0</v>
      </c>
      <c r="J399" s="9">
        <v>1638400</v>
      </c>
      <c r="K399" s="9"/>
      <c r="L399" s="9"/>
      <c r="M399" s="9"/>
      <c r="N399" s="12">
        <v>1638400</v>
      </c>
      <c r="O399" s="9"/>
      <c r="P399" s="9"/>
      <c r="Q399" s="16">
        <v>1638400</v>
      </c>
      <c r="R399" s="9"/>
      <c r="S399" s="9"/>
    </row>
    <row r="400" spans="1:19">
      <c r="A400" s="13" t="s">
        <v>432</v>
      </c>
      <c r="B400" s="14" t="s">
        <v>433</v>
      </c>
      <c r="C400" s="14">
        <v>6755122</v>
      </c>
      <c r="D400" s="15" t="s">
        <v>46</v>
      </c>
      <c r="E400" s="7">
        <v>2.5</v>
      </c>
      <c r="F400" s="7" t="s">
        <v>22</v>
      </c>
      <c r="G400" s="8">
        <v>1</v>
      </c>
      <c r="H400" s="8">
        <v>1</v>
      </c>
      <c r="I400" s="8">
        <v>0</v>
      </c>
      <c r="J400" s="9">
        <v>1577100</v>
      </c>
      <c r="K400" s="9"/>
      <c r="L400" s="9"/>
      <c r="M400" s="9"/>
      <c r="N400" s="12">
        <v>1577100</v>
      </c>
      <c r="O400" s="9"/>
      <c r="P400" s="9"/>
      <c r="Q400" s="16">
        <v>1577100</v>
      </c>
      <c r="R400" s="9"/>
      <c r="S400" s="9"/>
    </row>
    <row r="401" spans="1:19">
      <c r="A401" s="13" t="s">
        <v>432</v>
      </c>
      <c r="B401" s="14" t="s">
        <v>433</v>
      </c>
      <c r="C401" s="14">
        <v>7852453</v>
      </c>
      <c r="D401" s="15" t="s">
        <v>46</v>
      </c>
      <c r="E401" s="7">
        <v>2.5</v>
      </c>
      <c r="F401" s="7" t="s">
        <v>22</v>
      </c>
      <c r="G401" s="8">
        <v>1</v>
      </c>
      <c r="H401" s="8">
        <v>1</v>
      </c>
      <c r="I401" s="8">
        <v>0</v>
      </c>
      <c r="J401" s="9">
        <v>945200</v>
      </c>
      <c r="K401" s="9"/>
      <c r="L401" s="9"/>
      <c r="M401" s="9"/>
      <c r="N401" s="12">
        <v>945200</v>
      </c>
      <c r="O401" s="9"/>
      <c r="P401" s="9"/>
      <c r="Q401" s="16">
        <v>945200</v>
      </c>
      <c r="R401" s="9"/>
      <c r="S401" s="9"/>
    </row>
    <row r="402" spans="1:19">
      <c r="A402" s="13" t="s">
        <v>432</v>
      </c>
      <c r="B402" s="14" t="s">
        <v>433</v>
      </c>
      <c r="C402" s="14">
        <v>8743277</v>
      </c>
      <c r="D402" s="15" t="s">
        <v>83</v>
      </c>
      <c r="E402" s="7">
        <v>1.5</v>
      </c>
      <c r="F402" s="7" t="s">
        <v>22</v>
      </c>
      <c r="G402" s="8">
        <v>1</v>
      </c>
      <c r="H402" s="8">
        <v>0</v>
      </c>
      <c r="I402" s="8">
        <v>0</v>
      </c>
      <c r="J402" s="9">
        <v>1051800</v>
      </c>
      <c r="K402" s="9"/>
      <c r="L402" s="9"/>
      <c r="M402" s="9"/>
      <c r="N402" s="12">
        <v>1051800</v>
      </c>
      <c r="O402" s="9"/>
      <c r="P402" s="9"/>
      <c r="Q402" s="16">
        <v>1051800</v>
      </c>
      <c r="R402" s="9"/>
      <c r="S402" s="9"/>
    </row>
    <row r="403" spans="1:19">
      <c r="A403" s="13" t="s">
        <v>432</v>
      </c>
      <c r="B403" s="14" t="s">
        <v>433</v>
      </c>
      <c r="C403" s="14">
        <v>9413795</v>
      </c>
      <c r="D403" s="15" t="s">
        <v>79</v>
      </c>
      <c r="E403" s="7">
        <v>5</v>
      </c>
      <c r="F403" s="7" t="s">
        <v>22</v>
      </c>
      <c r="G403" s="8">
        <v>1</v>
      </c>
      <c r="H403" s="8">
        <v>1</v>
      </c>
      <c r="I403" s="8">
        <v>0</v>
      </c>
      <c r="J403" s="9">
        <v>3506800</v>
      </c>
      <c r="K403" s="9"/>
      <c r="L403" s="9"/>
      <c r="M403" s="9"/>
      <c r="N403" s="12">
        <v>3506800</v>
      </c>
      <c r="O403" s="9"/>
      <c r="P403" s="9"/>
      <c r="Q403" s="16">
        <v>3506800</v>
      </c>
      <c r="R403" s="9"/>
      <c r="S403" s="9"/>
    </row>
    <row r="404" spans="1:19">
      <c r="A404" s="13" t="s">
        <v>432</v>
      </c>
      <c r="B404" s="14" t="s">
        <v>433</v>
      </c>
      <c r="C404" s="14">
        <v>9625686</v>
      </c>
      <c r="D404" s="15" t="s">
        <v>291</v>
      </c>
      <c r="E404" s="7">
        <v>3.5</v>
      </c>
      <c r="F404" s="7" t="s">
        <v>22</v>
      </c>
      <c r="G404" s="8">
        <v>0</v>
      </c>
      <c r="H404" s="8">
        <v>1</v>
      </c>
      <c r="I404" s="8">
        <v>0</v>
      </c>
      <c r="J404" s="9">
        <v>1545200</v>
      </c>
      <c r="K404" s="9"/>
      <c r="L404" s="9"/>
      <c r="M404" s="9"/>
      <c r="N404" s="12">
        <v>1545200</v>
      </c>
      <c r="O404" s="9"/>
      <c r="P404" s="9"/>
      <c r="Q404" s="16">
        <v>1545200</v>
      </c>
      <c r="R404" s="9"/>
      <c r="S404" s="9"/>
    </row>
    <row r="405" spans="1:19">
      <c r="A405" s="13" t="s">
        <v>434</v>
      </c>
      <c r="B405" s="14" t="s">
        <v>435</v>
      </c>
      <c r="C405" s="14">
        <v>1235371</v>
      </c>
      <c r="D405" s="15" t="s">
        <v>79</v>
      </c>
      <c r="E405" s="7">
        <v>2.98</v>
      </c>
      <c r="F405" s="7" t="s">
        <v>22</v>
      </c>
      <c r="G405" s="8">
        <v>1</v>
      </c>
      <c r="H405" s="8">
        <v>1</v>
      </c>
      <c r="I405" s="8">
        <v>0</v>
      </c>
      <c r="J405" s="9">
        <v>1659900</v>
      </c>
      <c r="K405" s="9"/>
      <c r="L405" s="9"/>
      <c r="M405" s="9"/>
      <c r="N405" s="12">
        <v>1659900</v>
      </c>
      <c r="O405" s="9"/>
      <c r="P405" s="9"/>
      <c r="Q405" s="16">
        <v>1659900</v>
      </c>
      <c r="R405" s="9"/>
      <c r="S405" s="9"/>
    </row>
    <row r="406" spans="1:19">
      <c r="A406" s="13" t="s">
        <v>434</v>
      </c>
      <c r="B406" s="14" t="s">
        <v>435</v>
      </c>
      <c r="C406" s="14">
        <v>7893300</v>
      </c>
      <c r="D406" s="15" t="s">
        <v>79</v>
      </c>
      <c r="E406" s="7">
        <v>4.21</v>
      </c>
      <c r="F406" s="7" t="s">
        <v>22</v>
      </c>
      <c r="G406" s="8">
        <v>1</v>
      </c>
      <c r="H406" s="8">
        <v>1</v>
      </c>
      <c r="I406" s="8">
        <v>0</v>
      </c>
      <c r="J406" s="9">
        <v>2489100</v>
      </c>
      <c r="K406" s="9"/>
      <c r="L406" s="9"/>
      <c r="M406" s="9"/>
      <c r="N406" s="12">
        <v>2489100</v>
      </c>
      <c r="O406" s="9"/>
      <c r="P406" s="9"/>
      <c r="Q406" s="16">
        <v>2489100</v>
      </c>
      <c r="R406" s="9"/>
      <c r="S406" s="9"/>
    </row>
    <row r="407" spans="1:19">
      <c r="A407" s="13" t="s">
        <v>436</v>
      </c>
      <c r="B407" s="14" t="s">
        <v>437</v>
      </c>
      <c r="C407" s="14">
        <v>1526990</v>
      </c>
      <c r="D407" s="15" t="s">
        <v>37</v>
      </c>
      <c r="E407" s="7">
        <v>8.1999999999999993</v>
      </c>
      <c r="F407" s="7" t="s">
        <v>22</v>
      </c>
      <c r="G407" s="8">
        <v>1</v>
      </c>
      <c r="H407" s="8">
        <v>0</v>
      </c>
      <c r="I407" s="8">
        <v>0</v>
      </c>
      <c r="J407" s="9">
        <v>2835800</v>
      </c>
      <c r="K407" s="9"/>
      <c r="L407" s="9"/>
      <c r="M407" s="9"/>
      <c r="N407" s="12">
        <v>2835800</v>
      </c>
      <c r="O407" s="9"/>
      <c r="P407" s="9"/>
      <c r="Q407" s="16">
        <v>2835800</v>
      </c>
      <c r="R407" s="9"/>
      <c r="S407" s="9"/>
    </row>
    <row r="408" spans="1:19" ht="33.75">
      <c r="A408" s="13" t="s">
        <v>438</v>
      </c>
      <c r="B408" s="14" t="s">
        <v>439</v>
      </c>
      <c r="C408" s="14">
        <v>2889229</v>
      </c>
      <c r="D408" s="15" t="s">
        <v>46</v>
      </c>
      <c r="E408" s="7">
        <v>0.8</v>
      </c>
      <c r="F408" s="7" t="s">
        <v>22</v>
      </c>
      <c r="G408" s="8">
        <v>0</v>
      </c>
      <c r="H408" s="8">
        <v>1</v>
      </c>
      <c r="I408" s="8">
        <v>0</v>
      </c>
      <c r="J408" s="9">
        <v>197100</v>
      </c>
      <c r="K408" s="9"/>
      <c r="L408" s="9"/>
      <c r="M408" s="9"/>
      <c r="N408" s="12">
        <v>197100</v>
      </c>
      <c r="O408" s="9"/>
      <c r="P408" s="9"/>
      <c r="Q408" s="16">
        <v>197100</v>
      </c>
      <c r="R408" s="9"/>
      <c r="S408" s="9"/>
    </row>
    <row r="409" spans="1:19">
      <c r="A409" s="13" t="s">
        <v>440</v>
      </c>
      <c r="B409" s="14" t="s">
        <v>441</v>
      </c>
      <c r="C409" s="14">
        <v>5957394</v>
      </c>
      <c r="D409" s="15" t="s">
        <v>46</v>
      </c>
      <c r="E409" s="7">
        <v>0.31</v>
      </c>
      <c r="F409" s="7" t="s">
        <v>22</v>
      </c>
      <c r="G409" s="8">
        <v>0</v>
      </c>
      <c r="H409" s="8">
        <v>1</v>
      </c>
      <c r="I409" s="8">
        <v>0</v>
      </c>
      <c r="J409" s="9">
        <v>126900</v>
      </c>
      <c r="K409" s="9"/>
      <c r="L409" s="9"/>
      <c r="M409" s="9"/>
      <c r="N409" s="12">
        <v>126900</v>
      </c>
      <c r="O409" s="9"/>
      <c r="P409" s="9"/>
      <c r="Q409" s="16">
        <v>126900</v>
      </c>
      <c r="R409" s="9"/>
      <c r="S409" s="9"/>
    </row>
    <row r="410" spans="1:19">
      <c r="A410" s="13" t="s">
        <v>442</v>
      </c>
      <c r="B410" s="14" t="s">
        <v>443</v>
      </c>
      <c r="C410" s="14">
        <v>2775351</v>
      </c>
      <c r="D410" s="15" t="s">
        <v>425</v>
      </c>
      <c r="E410" s="7">
        <v>1.77</v>
      </c>
      <c r="F410" s="7" t="s">
        <v>22</v>
      </c>
      <c r="G410" s="8">
        <v>1</v>
      </c>
      <c r="H410" s="8">
        <v>0</v>
      </c>
      <c r="I410" s="8">
        <v>0</v>
      </c>
      <c r="J410" s="9">
        <v>682800</v>
      </c>
      <c r="K410" s="9"/>
      <c r="L410" s="9"/>
      <c r="M410" s="9"/>
      <c r="N410" s="12">
        <v>682800</v>
      </c>
      <c r="O410" s="9"/>
      <c r="P410" s="9"/>
      <c r="Q410" s="16">
        <v>682800</v>
      </c>
      <c r="R410" s="9"/>
      <c r="S410" s="9"/>
    </row>
    <row r="411" spans="1:19">
      <c r="A411" s="13" t="s">
        <v>442</v>
      </c>
      <c r="B411" s="14" t="s">
        <v>443</v>
      </c>
      <c r="C411" s="14">
        <v>8042930</v>
      </c>
      <c r="D411" s="15" t="s">
        <v>46</v>
      </c>
      <c r="E411" s="7">
        <v>1.78</v>
      </c>
      <c r="F411" s="7" t="s">
        <v>22</v>
      </c>
      <c r="G411" s="8">
        <v>0</v>
      </c>
      <c r="H411" s="8">
        <v>1</v>
      </c>
      <c r="I411" s="8">
        <v>0</v>
      </c>
      <c r="J411" s="9">
        <v>566300</v>
      </c>
      <c r="K411" s="9"/>
      <c r="L411" s="9"/>
      <c r="M411" s="9"/>
      <c r="N411" s="12">
        <v>566300</v>
      </c>
      <c r="O411" s="9"/>
      <c r="P411" s="9"/>
      <c r="Q411" s="16">
        <v>566300</v>
      </c>
      <c r="R411" s="9"/>
      <c r="S411" s="9"/>
    </row>
    <row r="412" spans="1:19">
      <c r="A412" s="13" t="s">
        <v>444</v>
      </c>
      <c r="B412" s="14" t="s">
        <v>445</v>
      </c>
      <c r="C412" s="14">
        <v>3461228</v>
      </c>
      <c r="D412" s="15" t="s">
        <v>46</v>
      </c>
      <c r="E412" s="7">
        <v>5.75</v>
      </c>
      <c r="F412" s="7" t="s">
        <v>22</v>
      </c>
      <c r="G412" s="8">
        <v>0</v>
      </c>
      <c r="H412" s="8">
        <v>1</v>
      </c>
      <c r="I412" s="8">
        <v>0</v>
      </c>
      <c r="J412" s="9">
        <v>2487300</v>
      </c>
      <c r="K412" s="9"/>
      <c r="L412" s="9"/>
      <c r="M412" s="9"/>
      <c r="N412" s="12">
        <v>2487300</v>
      </c>
      <c r="O412" s="9"/>
      <c r="P412" s="9"/>
      <c r="Q412" s="16">
        <v>2487300</v>
      </c>
      <c r="R412" s="9"/>
      <c r="S412" s="9"/>
    </row>
    <row r="413" spans="1:19">
      <c r="A413" s="13" t="s">
        <v>446</v>
      </c>
      <c r="B413" s="14" t="s">
        <v>447</v>
      </c>
      <c r="C413" s="14">
        <v>5489671</v>
      </c>
      <c r="D413" s="15" t="s">
        <v>83</v>
      </c>
      <c r="E413" s="7">
        <v>7.8</v>
      </c>
      <c r="F413" s="7" t="s">
        <v>22</v>
      </c>
      <c r="G413" s="8">
        <v>1</v>
      </c>
      <c r="H413" s="8">
        <v>0</v>
      </c>
      <c r="I413" s="8">
        <v>0</v>
      </c>
      <c r="J413" s="9">
        <v>5587700</v>
      </c>
      <c r="K413" s="9"/>
      <c r="L413" s="9"/>
      <c r="M413" s="9"/>
      <c r="N413" s="12">
        <v>5587700</v>
      </c>
      <c r="O413" s="9"/>
      <c r="P413" s="9"/>
      <c r="Q413" s="16">
        <v>5587700</v>
      </c>
      <c r="R413" s="9"/>
      <c r="S413" s="9"/>
    </row>
    <row r="414" spans="1:19">
      <c r="A414" s="13" t="s">
        <v>448</v>
      </c>
      <c r="B414" s="14" t="s">
        <v>449</v>
      </c>
      <c r="C414" s="14">
        <v>3815438</v>
      </c>
      <c r="D414" s="15" t="s">
        <v>83</v>
      </c>
      <c r="E414" s="7">
        <v>2</v>
      </c>
      <c r="F414" s="7" t="s">
        <v>22</v>
      </c>
      <c r="G414" s="8">
        <v>1</v>
      </c>
      <c r="H414" s="8">
        <v>0</v>
      </c>
      <c r="I414" s="8">
        <v>0</v>
      </c>
      <c r="J414" s="9">
        <v>500900</v>
      </c>
      <c r="K414" s="9"/>
      <c r="L414" s="9"/>
      <c r="M414" s="9"/>
      <c r="N414" s="12">
        <v>500900</v>
      </c>
      <c r="O414" s="9"/>
      <c r="P414" s="9"/>
      <c r="Q414" s="16">
        <v>500900</v>
      </c>
      <c r="R414" s="9"/>
      <c r="S414" s="9"/>
    </row>
    <row r="415" spans="1:19">
      <c r="A415" s="13" t="s">
        <v>448</v>
      </c>
      <c r="B415" s="14" t="s">
        <v>449</v>
      </c>
      <c r="C415" s="14">
        <v>4653916</v>
      </c>
      <c r="D415" s="15" t="s">
        <v>46</v>
      </c>
      <c r="E415" s="7">
        <v>0.5</v>
      </c>
      <c r="F415" s="7" t="s">
        <v>22</v>
      </c>
      <c r="G415" s="8">
        <v>0</v>
      </c>
      <c r="H415" s="8">
        <v>1</v>
      </c>
      <c r="I415" s="8">
        <v>0</v>
      </c>
      <c r="J415" s="9">
        <v>181100</v>
      </c>
      <c r="K415" s="9"/>
      <c r="L415" s="9"/>
      <c r="M415" s="9"/>
      <c r="N415" s="12">
        <v>181100</v>
      </c>
      <c r="O415" s="9"/>
      <c r="P415" s="9"/>
      <c r="Q415" s="16">
        <v>181100</v>
      </c>
      <c r="R415" s="9"/>
      <c r="S415" s="9"/>
    </row>
    <row r="416" spans="1:19">
      <c r="A416" s="13" t="s">
        <v>450</v>
      </c>
      <c r="B416" s="14" t="s">
        <v>451</v>
      </c>
      <c r="C416" s="14">
        <v>1059158</v>
      </c>
      <c r="D416" s="15" t="s">
        <v>27</v>
      </c>
      <c r="E416" s="7">
        <v>9</v>
      </c>
      <c r="F416" s="7" t="s">
        <v>22</v>
      </c>
      <c r="G416" s="8">
        <v>1</v>
      </c>
      <c r="H416" s="8">
        <v>0</v>
      </c>
      <c r="I416" s="8">
        <v>0</v>
      </c>
      <c r="J416" s="9">
        <v>4203100</v>
      </c>
      <c r="K416" s="9">
        <v>147400</v>
      </c>
      <c r="L416" s="9"/>
      <c r="M416" s="9"/>
      <c r="N416" s="12">
        <v>4350500</v>
      </c>
      <c r="O416" s="9"/>
      <c r="P416" s="9"/>
      <c r="Q416" s="16">
        <v>4350500</v>
      </c>
      <c r="R416" s="9"/>
      <c r="S416" s="9"/>
    </row>
    <row r="417" spans="1:19">
      <c r="A417" s="13" t="s">
        <v>450</v>
      </c>
      <c r="B417" s="14" t="s">
        <v>451</v>
      </c>
      <c r="C417" s="14">
        <v>4706981</v>
      </c>
      <c r="D417" s="15" t="s">
        <v>46</v>
      </c>
      <c r="E417" s="7">
        <v>2</v>
      </c>
      <c r="F417" s="7" t="s">
        <v>22</v>
      </c>
      <c r="G417" s="8">
        <v>1</v>
      </c>
      <c r="H417" s="8">
        <v>1</v>
      </c>
      <c r="I417" s="8">
        <v>0</v>
      </c>
      <c r="J417" s="9">
        <v>525400</v>
      </c>
      <c r="K417" s="9"/>
      <c r="L417" s="9"/>
      <c r="M417" s="9"/>
      <c r="N417" s="12">
        <v>525400</v>
      </c>
      <c r="O417" s="9"/>
      <c r="P417" s="9"/>
      <c r="Q417" s="16">
        <v>525400</v>
      </c>
      <c r="R417" s="9"/>
      <c r="S417" s="9"/>
    </row>
    <row r="418" spans="1:19">
      <c r="A418" s="13" t="s">
        <v>452</v>
      </c>
      <c r="B418" s="14" t="s">
        <v>453</v>
      </c>
      <c r="C418" s="14">
        <v>7617221</v>
      </c>
      <c r="D418" s="15" t="s">
        <v>49</v>
      </c>
      <c r="E418" s="7" t="s">
        <v>22</v>
      </c>
      <c r="F418" s="7">
        <v>30</v>
      </c>
      <c r="G418" s="8">
        <v>0</v>
      </c>
      <c r="H418" s="8">
        <v>0</v>
      </c>
      <c r="I418" s="8">
        <v>1</v>
      </c>
      <c r="J418" s="9">
        <v>8385900</v>
      </c>
      <c r="K418" s="9"/>
      <c r="L418" s="9"/>
      <c r="M418" s="9"/>
      <c r="N418" s="12">
        <v>8385900</v>
      </c>
      <c r="O418" s="9"/>
      <c r="P418" s="9"/>
      <c r="Q418" s="16">
        <v>8385900</v>
      </c>
      <c r="R418" s="9"/>
      <c r="S418" s="9"/>
    </row>
    <row r="419" spans="1:19">
      <c r="A419" s="13" t="s">
        <v>452</v>
      </c>
      <c r="B419" s="14" t="s">
        <v>453</v>
      </c>
      <c r="C419" s="14">
        <v>7917169</v>
      </c>
      <c r="D419" s="15" t="s">
        <v>50</v>
      </c>
      <c r="E419" s="7" t="s">
        <v>22</v>
      </c>
      <c r="F419" s="7">
        <v>12</v>
      </c>
      <c r="G419" s="8">
        <v>0</v>
      </c>
      <c r="H419" s="8">
        <v>0</v>
      </c>
      <c r="I419" s="8">
        <v>1</v>
      </c>
      <c r="J419" s="9">
        <v>2925900</v>
      </c>
      <c r="K419" s="9"/>
      <c r="L419" s="9"/>
      <c r="M419" s="9"/>
      <c r="N419" s="12">
        <v>2925900</v>
      </c>
      <c r="O419" s="9"/>
      <c r="P419" s="9"/>
      <c r="Q419" s="16">
        <v>2925900</v>
      </c>
      <c r="R419" s="9"/>
      <c r="S419" s="9"/>
    </row>
    <row r="420" spans="1:19">
      <c r="A420" s="13" t="s">
        <v>454</v>
      </c>
      <c r="B420" s="14" t="s">
        <v>455</v>
      </c>
      <c r="C420" s="14">
        <v>7299257</v>
      </c>
      <c r="D420" s="15" t="s">
        <v>30</v>
      </c>
      <c r="E420" s="7" t="s">
        <v>22</v>
      </c>
      <c r="F420" s="7">
        <v>12</v>
      </c>
      <c r="G420" s="8">
        <v>0</v>
      </c>
      <c r="H420" s="8">
        <v>0</v>
      </c>
      <c r="I420" s="8">
        <v>1</v>
      </c>
      <c r="J420" s="9">
        <v>1819700</v>
      </c>
      <c r="K420" s="9"/>
      <c r="L420" s="9">
        <v>56500</v>
      </c>
      <c r="M420" s="9"/>
      <c r="N420" s="12">
        <v>1876200</v>
      </c>
      <c r="O420" s="9"/>
      <c r="P420" s="9"/>
      <c r="Q420" s="16">
        <v>1876200</v>
      </c>
      <c r="R420" s="9"/>
      <c r="S420" s="9"/>
    </row>
    <row r="421" spans="1:19" ht="22.5">
      <c r="A421" s="13" t="s">
        <v>456</v>
      </c>
      <c r="B421" s="14" t="s">
        <v>457</v>
      </c>
      <c r="C421" s="14">
        <v>9122659</v>
      </c>
      <c r="D421" s="15" t="s">
        <v>114</v>
      </c>
      <c r="E421" s="7">
        <v>0.44</v>
      </c>
      <c r="F421" s="7" t="s">
        <v>22</v>
      </c>
      <c r="G421" s="8">
        <v>0</v>
      </c>
      <c r="H421" s="8">
        <v>1</v>
      </c>
      <c r="I421" s="8">
        <v>0</v>
      </c>
      <c r="J421" s="9">
        <v>48700</v>
      </c>
      <c r="K421" s="9"/>
      <c r="L421" s="9"/>
      <c r="M421" s="9"/>
      <c r="N421" s="12">
        <v>48700</v>
      </c>
      <c r="O421" s="9"/>
      <c r="P421" s="9"/>
      <c r="Q421" s="16">
        <v>48700</v>
      </c>
      <c r="R421" s="9"/>
      <c r="S421" s="9"/>
    </row>
    <row r="422" spans="1:19">
      <c r="A422" s="13" t="s">
        <v>458</v>
      </c>
      <c r="B422" s="14" t="s">
        <v>459</v>
      </c>
      <c r="C422" s="14">
        <v>6381011</v>
      </c>
      <c r="D422" s="15" t="s">
        <v>46</v>
      </c>
      <c r="E422" s="7">
        <v>4</v>
      </c>
      <c r="F422" s="7" t="s">
        <v>22</v>
      </c>
      <c r="G422" s="8">
        <v>0</v>
      </c>
      <c r="H422" s="8">
        <v>1</v>
      </c>
      <c r="I422" s="8">
        <v>0</v>
      </c>
      <c r="J422" s="9">
        <v>1254600</v>
      </c>
      <c r="K422" s="9"/>
      <c r="L422" s="9"/>
      <c r="M422" s="9"/>
      <c r="N422" s="12">
        <v>1254600</v>
      </c>
      <c r="O422" s="9"/>
      <c r="P422" s="9"/>
      <c r="Q422" s="16">
        <v>1254600</v>
      </c>
      <c r="R422" s="9"/>
      <c r="S422" s="9"/>
    </row>
    <row r="423" spans="1:19">
      <c r="A423" s="13" t="s">
        <v>458</v>
      </c>
      <c r="B423" s="14" t="s">
        <v>459</v>
      </c>
      <c r="C423" s="14">
        <v>6586559</v>
      </c>
      <c r="D423" s="15" t="s">
        <v>83</v>
      </c>
      <c r="E423" s="7">
        <v>5</v>
      </c>
      <c r="F423" s="7" t="s">
        <v>22</v>
      </c>
      <c r="G423" s="8">
        <v>1</v>
      </c>
      <c r="H423" s="8">
        <v>0</v>
      </c>
      <c r="I423" s="8">
        <v>0</v>
      </c>
      <c r="J423" s="9">
        <v>2883100</v>
      </c>
      <c r="K423" s="9"/>
      <c r="L423" s="9"/>
      <c r="M423" s="9"/>
      <c r="N423" s="12">
        <v>2883100</v>
      </c>
      <c r="O423" s="9"/>
      <c r="P423" s="9"/>
      <c r="Q423" s="16">
        <v>2883100</v>
      </c>
      <c r="R423" s="9"/>
      <c r="S423" s="9"/>
    </row>
    <row r="424" spans="1:19">
      <c r="A424" s="13" t="s">
        <v>458</v>
      </c>
      <c r="B424" s="14" t="s">
        <v>459</v>
      </c>
      <c r="C424" s="14">
        <v>8263485</v>
      </c>
      <c r="D424" s="15" t="s">
        <v>291</v>
      </c>
      <c r="E424" s="7">
        <v>4</v>
      </c>
      <c r="F424" s="7" t="s">
        <v>22</v>
      </c>
      <c r="G424" s="8">
        <v>0</v>
      </c>
      <c r="H424" s="8">
        <v>1</v>
      </c>
      <c r="I424" s="8">
        <v>0</v>
      </c>
      <c r="J424" s="9">
        <v>1852600</v>
      </c>
      <c r="K424" s="9"/>
      <c r="L424" s="9"/>
      <c r="M424" s="9"/>
      <c r="N424" s="12">
        <v>1852600</v>
      </c>
      <c r="O424" s="9"/>
      <c r="P424" s="9"/>
      <c r="Q424" s="16">
        <v>1852600</v>
      </c>
      <c r="R424" s="9"/>
      <c r="S424" s="9"/>
    </row>
    <row r="425" spans="1:19">
      <c r="A425" s="13" t="s">
        <v>458</v>
      </c>
      <c r="B425" s="14" t="s">
        <v>459</v>
      </c>
      <c r="C425" s="14">
        <v>8363578</v>
      </c>
      <c r="D425" s="15" t="s">
        <v>79</v>
      </c>
      <c r="E425" s="7">
        <v>3.75</v>
      </c>
      <c r="F425" s="7" t="s">
        <v>22</v>
      </c>
      <c r="G425" s="8">
        <v>1</v>
      </c>
      <c r="H425" s="8">
        <v>1</v>
      </c>
      <c r="I425" s="8">
        <v>0</v>
      </c>
      <c r="J425" s="9">
        <v>2186900</v>
      </c>
      <c r="K425" s="9"/>
      <c r="L425" s="9"/>
      <c r="M425" s="9"/>
      <c r="N425" s="12">
        <v>2186900</v>
      </c>
      <c r="O425" s="9"/>
      <c r="P425" s="9"/>
      <c r="Q425" s="16">
        <v>2186900</v>
      </c>
      <c r="R425" s="9"/>
      <c r="S425" s="9"/>
    </row>
    <row r="426" spans="1:19">
      <c r="A426" s="13" t="s">
        <v>460</v>
      </c>
      <c r="B426" s="14" t="s">
        <v>461</v>
      </c>
      <c r="C426" s="14">
        <v>3091142</v>
      </c>
      <c r="D426" s="15" t="s">
        <v>27</v>
      </c>
      <c r="E426" s="7" t="s">
        <v>22</v>
      </c>
      <c r="F426" s="7">
        <v>10</v>
      </c>
      <c r="G426" s="8">
        <v>0</v>
      </c>
      <c r="H426" s="8">
        <v>0</v>
      </c>
      <c r="I426" s="8">
        <v>1</v>
      </c>
      <c r="J426" s="9">
        <v>1763900</v>
      </c>
      <c r="K426" s="9"/>
      <c r="L426" s="9">
        <v>28200</v>
      </c>
      <c r="M426" s="9"/>
      <c r="N426" s="12">
        <v>1792100</v>
      </c>
      <c r="O426" s="9"/>
      <c r="P426" s="9"/>
      <c r="Q426" s="16">
        <v>1792100</v>
      </c>
      <c r="R426" s="9"/>
      <c r="S426" s="9"/>
    </row>
    <row r="427" spans="1:19">
      <c r="A427" s="13" t="s">
        <v>460</v>
      </c>
      <c r="B427" s="14" t="s">
        <v>461</v>
      </c>
      <c r="C427" s="14">
        <v>5184385</v>
      </c>
      <c r="D427" s="15" t="s">
        <v>30</v>
      </c>
      <c r="E427" s="7" t="s">
        <v>22</v>
      </c>
      <c r="F427" s="7">
        <v>24</v>
      </c>
      <c r="G427" s="8">
        <v>0</v>
      </c>
      <c r="H427" s="8">
        <v>0</v>
      </c>
      <c r="I427" s="8">
        <v>1</v>
      </c>
      <c r="J427" s="9">
        <v>3784500</v>
      </c>
      <c r="K427" s="9"/>
      <c r="L427" s="9">
        <v>84800</v>
      </c>
      <c r="M427" s="9"/>
      <c r="N427" s="12">
        <v>3869300</v>
      </c>
      <c r="O427" s="9"/>
      <c r="P427" s="9"/>
      <c r="Q427" s="16">
        <v>3869300</v>
      </c>
      <c r="R427" s="9"/>
      <c r="S427" s="9"/>
    </row>
    <row r="428" spans="1:19">
      <c r="A428" s="13" t="s">
        <v>462</v>
      </c>
      <c r="B428" s="14" t="s">
        <v>463</v>
      </c>
      <c r="C428" s="14">
        <v>8860217</v>
      </c>
      <c r="D428" s="15" t="s">
        <v>40</v>
      </c>
      <c r="E428" s="7" t="s">
        <v>22</v>
      </c>
      <c r="F428" s="7">
        <v>15</v>
      </c>
      <c r="G428" s="8">
        <v>0</v>
      </c>
      <c r="H428" s="8">
        <v>0</v>
      </c>
      <c r="I428" s="8">
        <v>1</v>
      </c>
      <c r="J428" s="9">
        <v>1200000</v>
      </c>
      <c r="K428" s="9"/>
      <c r="L428" s="9"/>
      <c r="M428" s="9"/>
      <c r="N428" s="12">
        <v>1200000</v>
      </c>
      <c r="O428" s="9"/>
      <c r="P428" s="9"/>
      <c r="Q428" s="16">
        <v>1200000</v>
      </c>
      <c r="R428" s="9"/>
      <c r="S428" s="9"/>
    </row>
    <row r="429" spans="1:19">
      <c r="A429" s="13" t="s">
        <v>464</v>
      </c>
      <c r="B429" s="14" t="s">
        <v>465</v>
      </c>
      <c r="C429" s="14">
        <v>3209491</v>
      </c>
      <c r="D429" s="15" t="s">
        <v>40</v>
      </c>
      <c r="E429" s="7" t="s">
        <v>22</v>
      </c>
      <c r="F429" s="7">
        <v>18</v>
      </c>
      <c r="G429" s="8">
        <v>0</v>
      </c>
      <c r="H429" s="8">
        <v>0</v>
      </c>
      <c r="I429" s="8">
        <v>1</v>
      </c>
      <c r="J429" s="9">
        <v>2778300</v>
      </c>
      <c r="K429" s="9"/>
      <c r="L429" s="9"/>
      <c r="M429" s="9"/>
      <c r="N429" s="12">
        <v>2778300</v>
      </c>
      <c r="O429" s="9"/>
      <c r="P429" s="9"/>
      <c r="Q429" s="16">
        <v>2778300</v>
      </c>
      <c r="R429" s="9"/>
      <c r="S429" s="9"/>
    </row>
    <row r="430" spans="1:19">
      <c r="A430" s="13" t="s">
        <v>464</v>
      </c>
      <c r="B430" s="14" t="s">
        <v>465</v>
      </c>
      <c r="C430" s="14">
        <v>4233074</v>
      </c>
      <c r="D430" s="15" t="s">
        <v>30</v>
      </c>
      <c r="E430" s="7" t="s">
        <v>22</v>
      </c>
      <c r="F430" s="7">
        <v>42</v>
      </c>
      <c r="G430" s="8">
        <v>0</v>
      </c>
      <c r="H430" s="8">
        <v>0</v>
      </c>
      <c r="I430" s="8">
        <v>1</v>
      </c>
      <c r="J430" s="9">
        <v>6988100</v>
      </c>
      <c r="K430" s="9"/>
      <c r="L430" s="9">
        <v>141400</v>
      </c>
      <c r="M430" s="9"/>
      <c r="N430" s="12">
        <v>7129500</v>
      </c>
      <c r="O430" s="9"/>
      <c r="P430" s="9"/>
      <c r="Q430" s="16">
        <v>7129500</v>
      </c>
      <c r="R430" s="9"/>
      <c r="S430" s="9"/>
    </row>
    <row r="431" spans="1:19">
      <c r="A431" s="13" t="s">
        <v>464</v>
      </c>
      <c r="B431" s="14" t="s">
        <v>465</v>
      </c>
      <c r="C431" s="14">
        <v>7376225</v>
      </c>
      <c r="D431" s="15" t="s">
        <v>37</v>
      </c>
      <c r="E431" s="7">
        <v>0.9</v>
      </c>
      <c r="F431" s="7" t="s">
        <v>22</v>
      </c>
      <c r="G431" s="8">
        <v>1</v>
      </c>
      <c r="H431" s="8">
        <v>0</v>
      </c>
      <c r="I431" s="8">
        <v>0</v>
      </c>
      <c r="J431" s="9">
        <v>343300</v>
      </c>
      <c r="K431" s="9"/>
      <c r="L431" s="9"/>
      <c r="M431" s="9"/>
      <c r="N431" s="12">
        <v>343300</v>
      </c>
      <c r="O431" s="9"/>
      <c r="P431" s="9"/>
      <c r="Q431" s="16">
        <v>343300</v>
      </c>
      <c r="R431" s="9"/>
      <c r="S431" s="9"/>
    </row>
    <row r="432" spans="1:19">
      <c r="A432" s="13" t="s">
        <v>466</v>
      </c>
      <c r="B432" s="14" t="s">
        <v>467</v>
      </c>
      <c r="C432" s="14">
        <v>3745494</v>
      </c>
      <c r="D432" s="15" t="s">
        <v>80</v>
      </c>
      <c r="E432" s="7" t="s">
        <v>22</v>
      </c>
      <c r="F432" s="7">
        <v>2</v>
      </c>
      <c r="G432" s="8">
        <v>0</v>
      </c>
      <c r="H432" s="8">
        <v>0</v>
      </c>
      <c r="I432" s="8">
        <v>1</v>
      </c>
      <c r="J432" s="9">
        <v>618800</v>
      </c>
      <c r="K432" s="9"/>
      <c r="L432" s="9"/>
      <c r="M432" s="9"/>
      <c r="N432" s="12">
        <v>618800</v>
      </c>
      <c r="O432" s="9"/>
      <c r="P432" s="9"/>
      <c r="Q432" s="16">
        <v>618800</v>
      </c>
      <c r="R432" s="9"/>
      <c r="S432" s="9"/>
    </row>
    <row r="433" spans="1:19" ht="22.5">
      <c r="A433" s="13" t="s">
        <v>468</v>
      </c>
      <c r="B433" s="14" t="s">
        <v>469</v>
      </c>
      <c r="C433" s="14">
        <v>2816595</v>
      </c>
      <c r="D433" s="15" t="s">
        <v>37</v>
      </c>
      <c r="E433" s="7">
        <v>9.5</v>
      </c>
      <c r="F433" s="7" t="s">
        <v>22</v>
      </c>
      <c r="G433" s="8">
        <v>1</v>
      </c>
      <c r="H433" s="8">
        <v>0</v>
      </c>
      <c r="I433" s="8">
        <v>0</v>
      </c>
      <c r="J433" s="9">
        <v>2284500</v>
      </c>
      <c r="K433" s="9"/>
      <c r="L433" s="9"/>
      <c r="M433" s="9"/>
      <c r="N433" s="12">
        <v>2284500</v>
      </c>
      <c r="O433" s="9"/>
      <c r="P433" s="9"/>
      <c r="Q433" s="16">
        <v>2284500</v>
      </c>
      <c r="R433" s="9"/>
      <c r="S433" s="9"/>
    </row>
    <row r="434" spans="1:19">
      <c r="A434" s="13" t="s">
        <v>470</v>
      </c>
      <c r="B434" s="14" t="s">
        <v>471</v>
      </c>
      <c r="C434" s="14">
        <v>7255535</v>
      </c>
      <c r="D434" s="15" t="s">
        <v>37</v>
      </c>
      <c r="E434" s="7">
        <v>7</v>
      </c>
      <c r="F434" s="7" t="s">
        <v>22</v>
      </c>
      <c r="G434" s="8">
        <v>1</v>
      </c>
      <c r="H434" s="8">
        <v>0</v>
      </c>
      <c r="I434" s="8">
        <v>0</v>
      </c>
      <c r="J434" s="9">
        <v>2179500</v>
      </c>
      <c r="K434" s="9"/>
      <c r="L434" s="9"/>
      <c r="M434" s="9"/>
      <c r="N434" s="12">
        <v>2179500</v>
      </c>
      <c r="O434" s="9"/>
      <c r="P434" s="9"/>
      <c r="Q434" s="16">
        <v>2179500</v>
      </c>
      <c r="R434" s="9"/>
      <c r="S434" s="9"/>
    </row>
    <row r="435" spans="1:19">
      <c r="A435" s="13" t="s">
        <v>472</v>
      </c>
      <c r="B435" s="14" t="s">
        <v>473</v>
      </c>
      <c r="C435" s="14">
        <v>1719134</v>
      </c>
      <c r="D435" s="15" t="s">
        <v>21</v>
      </c>
      <c r="E435" s="7">
        <v>16.09</v>
      </c>
      <c r="F435" s="7" t="s">
        <v>22</v>
      </c>
      <c r="G435" s="8">
        <v>1</v>
      </c>
      <c r="H435" s="8">
        <v>0</v>
      </c>
      <c r="I435" s="8">
        <v>0</v>
      </c>
      <c r="J435" s="9">
        <v>3853200</v>
      </c>
      <c r="K435" s="9">
        <v>284400</v>
      </c>
      <c r="L435" s="9"/>
      <c r="M435" s="9"/>
      <c r="N435" s="12">
        <v>4137600</v>
      </c>
      <c r="O435" s="9"/>
      <c r="P435" s="9"/>
      <c r="Q435" s="16">
        <v>4137600</v>
      </c>
      <c r="R435" s="9"/>
      <c r="S435" s="9"/>
    </row>
    <row r="436" spans="1:19">
      <c r="A436" s="13" t="s">
        <v>472</v>
      </c>
      <c r="B436" s="14" t="s">
        <v>473</v>
      </c>
      <c r="C436" s="14">
        <v>5981133</v>
      </c>
      <c r="D436" s="15" t="s">
        <v>27</v>
      </c>
      <c r="E436" s="7">
        <v>2.25</v>
      </c>
      <c r="F436" s="7" t="s">
        <v>22</v>
      </c>
      <c r="G436" s="8">
        <v>1</v>
      </c>
      <c r="H436" s="8">
        <v>0</v>
      </c>
      <c r="I436" s="8">
        <v>0</v>
      </c>
      <c r="J436" s="9">
        <v>559700</v>
      </c>
      <c r="K436" s="9"/>
      <c r="L436" s="9"/>
      <c r="M436" s="9"/>
      <c r="N436" s="12">
        <v>559700</v>
      </c>
      <c r="O436" s="9"/>
      <c r="P436" s="9"/>
      <c r="Q436" s="16">
        <v>559700</v>
      </c>
      <c r="R436" s="9"/>
      <c r="S436" s="9"/>
    </row>
    <row r="437" spans="1:19">
      <c r="A437" s="13" t="s">
        <v>474</v>
      </c>
      <c r="B437" s="14" t="s">
        <v>475</v>
      </c>
      <c r="C437" s="14">
        <v>2995706</v>
      </c>
      <c r="D437" s="15" t="s">
        <v>46</v>
      </c>
      <c r="E437" s="7">
        <v>0.75</v>
      </c>
      <c r="F437" s="7" t="s">
        <v>22</v>
      </c>
      <c r="G437" s="8">
        <v>1</v>
      </c>
      <c r="H437" s="8">
        <v>1</v>
      </c>
      <c r="I437" s="8">
        <v>0</v>
      </c>
      <c r="J437" s="9">
        <v>396500</v>
      </c>
      <c r="K437" s="9"/>
      <c r="L437" s="9"/>
      <c r="M437" s="9"/>
      <c r="N437" s="12">
        <v>396500</v>
      </c>
      <c r="O437" s="9"/>
      <c r="P437" s="9"/>
      <c r="Q437" s="16">
        <v>396500</v>
      </c>
      <c r="R437" s="9"/>
      <c r="S437" s="9"/>
    </row>
    <row r="438" spans="1:19">
      <c r="A438" s="13" t="s">
        <v>474</v>
      </c>
      <c r="B438" s="14" t="s">
        <v>475</v>
      </c>
      <c r="C438" s="14">
        <v>5168732</v>
      </c>
      <c r="D438" s="15" t="s">
        <v>27</v>
      </c>
      <c r="E438" s="7">
        <v>1.25</v>
      </c>
      <c r="F438" s="7" t="s">
        <v>22</v>
      </c>
      <c r="G438" s="8">
        <v>1</v>
      </c>
      <c r="H438" s="8">
        <v>0</v>
      </c>
      <c r="I438" s="8">
        <v>0</v>
      </c>
      <c r="J438" s="9">
        <v>673600</v>
      </c>
      <c r="K438" s="9"/>
      <c r="L438" s="9"/>
      <c r="M438" s="9"/>
      <c r="N438" s="12">
        <v>673600</v>
      </c>
      <c r="O438" s="9"/>
      <c r="P438" s="9"/>
      <c r="Q438" s="16">
        <v>673600</v>
      </c>
      <c r="R438" s="9"/>
      <c r="S438" s="9"/>
    </row>
    <row r="439" spans="1:19">
      <c r="A439" s="13" t="s">
        <v>474</v>
      </c>
      <c r="B439" s="14" t="s">
        <v>475</v>
      </c>
      <c r="C439" s="14">
        <v>5245237</v>
      </c>
      <c r="D439" s="15" t="s">
        <v>37</v>
      </c>
      <c r="E439" s="7">
        <v>9.5299999999999994</v>
      </c>
      <c r="F439" s="7" t="s">
        <v>22</v>
      </c>
      <c r="G439" s="8">
        <v>1</v>
      </c>
      <c r="H439" s="8">
        <v>0</v>
      </c>
      <c r="I439" s="8">
        <v>0</v>
      </c>
      <c r="J439" s="9">
        <v>4656400</v>
      </c>
      <c r="K439" s="9"/>
      <c r="L439" s="9"/>
      <c r="M439" s="9"/>
      <c r="N439" s="12">
        <v>4656400</v>
      </c>
      <c r="O439" s="9"/>
      <c r="P439" s="9"/>
      <c r="Q439" s="16">
        <v>4656400</v>
      </c>
      <c r="R439" s="9"/>
      <c r="S439" s="9"/>
    </row>
    <row r="440" spans="1:19">
      <c r="A440" s="13" t="s">
        <v>474</v>
      </c>
      <c r="B440" s="14" t="s">
        <v>475</v>
      </c>
      <c r="C440" s="14">
        <v>7263873</v>
      </c>
      <c r="D440" s="15" t="s">
        <v>21</v>
      </c>
      <c r="E440" s="7">
        <v>5.21</v>
      </c>
      <c r="F440" s="7" t="s">
        <v>22</v>
      </c>
      <c r="G440" s="8">
        <v>1</v>
      </c>
      <c r="H440" s="8">
        <v>0</v>
      </c>
      <c r="I440" s="8">
        <v>0</v>
      </c>
      <c r="J440" s="9">
        <v>2901900</v>
      </c>
      <c r="K440" s="9"/>
      <c r="L440" s="9"/>
      <c r="M440" s="9"/>
      <c r="N440" s="12">
        <v>2901900</v>
      </c>
      <c r="O440" s="9"/>
      <c r="P440" s="9">
        <v>42630</v>
      </c>
      <c r="Q440" s="16">
        <v>2859270</v>
      </c>
      <c r="R440" s="9"/>
      <c r="S440" s="9"/>
    </row>
    <row r="441" spans="1:19">
      <c r="A441" s="13" t="s">
        <v>476</v>
      </c>
      <c r="B441" s="14" t="s">
        <v>477</v>
      </c>
      <c r="C441" s="14">
        <v>6712514</v>
      </c>
      <c r="D441" s="15" t="s">
        <v>80</v>
      </c>
      <c r="E441" s="7" t="s">
        <v>22</v>
      </c>
      <c r="F441" s="7">
        <v>11</v>
      </c>
      <c r="G441" s="8">
        <v>0</v>
      </c>
      <c r="H441" s="8">
        <v>0</v>
      </c>
      <c r="I441" s="8">
        <v>1</v>
      </c>
      <c r="J441" s="9">
        <v>2484700</v>
      </c>
      <c r="K441" s="9"/>
      <c r="L441" s="9"/>
      <c r="M441" s="9"/>
      <c r="N441" s="12">
        <v>2484700</v>
      </c>
      <c r="O441" s="9"/>
      <c r="P441" s="9"/>
      <c r="Q441" s="16">
        <v>2484700</v>
      </c>
      <c r="R441" s="9"/>
      <c r="S441" s="9"/>
    </row>
    <row r="442" spans="1:19">
      <c r="A442" s="13" t="s">
        <v>478</v>
      </c>
      <c r="B442" s="14" t="s">
        <v>479</v>
      </c>
      <c r="C442" s="14">
        <v>2812601</v>
      </c>
      <c r="D442" s="15" t="s">
        <v>107</v>
      </c>
      <c r="E442" s="7">
        <v>1.5</v>
      </c>
      <c r="F442" s="7" t="s">
        <v>22</v>
      </c>
      <c r="G442" s="8">
        <v>1</v>
      </c>
      <c r="H442" s="8">
        <v>1</v>
      </c>
      <c r="I442" s="8">
        <v>0</v>
      </c>
      <c r="J442" s="9">
        <v>830700</v>
      </c>
      <c r="K442" s="9"/>
      <c r="L442" s="9"/>
      <c r="M442" s="9"/>
      <c r="N442" s="12">
        <v>830700</v>
      </c>
      <c r="O442" s="9"/>
      <c r="P442" s="9"/>
      <c r="Q442" s="16">
        <v>830700</v>
      </c>
      <c r="R442" s="9"/>
      <c r="S442" s="9"/>
    </row>
    <row r="443" spans="1:19">
      <c r="A443" s="13" t="s">
        <v>480</v>
      </c>
      <c r="B443" s="14" t="s">
        <v>481</v>
      </c>
      <c r="C443" s="14">
        <v>2663586</v>
      </c>
      <c r="D443" s="15" t="s">
        <v>27</v>
      </c>
      <c r="E443" s="7">
        <v>5</v>
      </c>
      <c r="F443" s="7">
        <v>2</v>
      </c>
      <c r="G443" s="8">
        <v>1</v>
      </c>
      <c r="H443" s="8">
        <v>0</v>
      </c>
      <c r="I443" s="8">
        <v>1</v>
      </c>
      <c r="J443" s="9">
        <v>3813800</v>
      </c>
      <c r="K443" s="9">
        <v>197700</v>
      </c>
      <c r="L443" s="9"/>
      <c r="M443" s="9"/>
      <c r="N443" s="12">
        <v>4011500</v>
      </c>
      <c r="O443" s="9">
        <v>138390</v>
      </c>
      <c r="P443" s="9">
        <v>572</v>
      </c>
      <c r="Q443" s="16">
        <v>3872538</v>
      </c>
      <c r="R443" s="9"/>
      <c r="S443" s="9"/>
    </row>
    <row r="444" spans="1:19">
      <c r="A444" s="13" t="s">
        <v>480</v>
      </c>
      <c r="B444" s="14" t="s">
        <v>481</v>
      </c>
      <c r="C444" s="14">
        <v>5486683</v>
      </c>
      <c r="D444" s="15" t="s">
        <v>25</v>
      </c>
      <c r="E444" s="7">
        <v>6.3</v>
      </c>
      <c r="F444" s="7" t="s">
        <v>22</v>
      </c>
      <c r="G444" s="8">
        <v>0</v>
      </c>
      <c r="H444" s="8">
        <v>1</v>
      </c>
      <c r="I444" s="8">
        <v>0</v>
      </c>
      <c r="J444" s="9">
        <v>4033600</v>
      </c>
      <c r="K444" s="9"/>
      <c r="L444" s="9"/>
      <c r="M444" s="9"/>
      <c r="N444" s="12">
        <v>4033600</v>
      </c>
      <c r="O444" s="9"/>
      <c r="P444" s="9">
        <v>26514</v>
      </c>
      <c r="Q444" s="16">
        <v>4007086</v>
      </c>
      <c r="R444" s="9"/>
      <c r="S444" s="9"/>
    </row>
    <row r="445" spans="1:19">
      <c r="A445" s="13" t="s">
        <v>480</v>
      </c>
      <c r="B445" s="14" t="s">
        <v>481</v>
      </c>
      <c r="C445" s="14">
        <v>8630045</v>
      </c>
      <c r="D445" s="15" t="s">
        <v>50</v>
      </c>
      <c r="E445" s="7" t="s">
        <v>22</v>
      </c>
      <c r="F445" s="7">
        <v>9</v>
      </c>
      <c r="G445" s="8">
        <v>0</v>
      </c>
      <c r="H445" s="8">
        <v>0</v>
      </c>
      <c r="I445" s="8">
        <v>1</v>
      </c>
      <c r="J445" s="9">
        <v>2454000</v>
      </c>
      <c r="K445" s="9"/>
      <c r="L445" s="9"/>
      <c r="M445" s="9"/>
      <c r="N445" s="12">
        <v>2454000</v>
      </c>
      <c r="O445" s="9"/>
      <c r="P445" s="9">
        <v>3905</v>
      </c>
      <c r="Q445" s="16">
        <v>2450095</v>
      </c>
      <c r="R445" s="9"/>
      <c r="S445" s="9"/>
    </row>
    <row r="446" spans="1:19">
      <c r="A446" s="13" t="s">
        <v>482</v>
      </c>
      <c r="B446" s="14" t="s">
        <v>483</v>
      </c>
      <c r="C446" s="14">
        <v>1084230</v>
      </c>
      <c r="D446" s="15" t="s">
        <v>25</v>
      </c>
      <c r="E446" s="7">
        <v>3.25</v>
      </c>
      <c r="F446" s="7" t="s">
        <v>22</v>
      </c>
      <c r="G446" s="8">
        <v>0</v>
      </c>
      <c r="H446" s="8">
        <v>1</v>
      </c>
      <c r="I446" s="8">
        <v>0</v>
      </c>
      <c r="J446" s="9">
        <v>1127600</v>
      </c>
      <c r="K446" s="9"/>
      <c r="L446" s="9"/>
      <c r="M446" s="9"/>
      <c r="N446" s="12">
        <v>1127600</v>
      </c>
      <c r="O446" s="9"/>
      <c r="P446" s="9"/>
      <c r="Q446" s="16">
        <v>1127600</v>
      </c>
      <c r="R446" s="9"/>
      <c r="S446" s="9"/>
    </row>
    <row r="447" spans="1:19">
      <c r="A447" s="13" t="s">
        <v>482</v>
      </c>
      <c r="B447" s="14" t="s">
        <v>483</v>
      </c>
      <c r="C447" s="14">
        <v>1886629</v>
      </c>
      <c r="D447" s="15" t="s">
        <v>37</v>
      </c>
      <c r="E447" s="7">
        <v>31.8</v>
      </c>
      <c r="F447" s="7" t="s">
        <v>22</v>
      </c>
      <c r="G447" s="8">
        <v>1</v>
      </c>
      <c r="H447" s="8">
        <v>1</v>
      </c>
      <c r="I447" s="8">
        <v>0</v>
      </c>
      <c r="J447" s="9">
        <v>13820900</v>
      </c>
      <c r="K447" s="9"/>
      <c r="L447" s="9"/>
      <c r="M447" s="9"/>
      <c r="N447" s="12">
        <v>13820900</v>
      </c>
      <c r="O447" s="9"/>
      <c r="P447" s="9"/>
      <c r="Q447" s="16">
        <v>13820900</v>
      </c>
      <c r="R447" s="9"/>
      <c r="S447" s="9"/>
    </row>
    <row r="448" spans="1:19">
      <c r="A448" s="13" t="s">
        <v>484</v>
      </c>
      <c r="B448" s="14" t="s">
        <v>485</v>
      </c>
      <c r="C448" s="14">
        <v>1584376</v>
      </c>
      <c r="D448" s="15" t="s">
        <v>107</v>
      </c>
      <c r="E448" s="7">
        <v>1.83</v>
      </c>
      <c r="F448" s="7" t="s">
        <v>22</v>
      </c>
      <c r="G448" s="8">
        <v>1</v>
      </c>
      <c r="H448" s="8">
        <v>1</v>
      </c>
      <c r="I448" s="8">
        <v>0</v>
      </c>
      <c r="J448" s="9">
        <v>1028500</v>
      </c>
      <c r="K448" s="9"/>
      <c r="L448" s="9"/>
      <c r="M448" s="9"/>
      <c r="N448" s="12">
        <v>1028500</v>
      </c>
      <c r="O448" s="9"/>
      <c r="P448" s="9"/>
      <c r="Q448" s="16">
        <v>1028500</v>
      </c>
      <c r="R448" s="9"/>
      <c r="S448" s="9"/>
    </row>
    <row r="449" spans="1:19">
      <c r="A449" s="13" t="s">
        <v>484</v>
      </c>
      <c r="B449" s="14" t="s">
        <v>485</v>
      </c>
      <c r="C449" s="14">
        <v>5600784</v>
      </c>
      <c r="D449" s="15" t="s">
        <v>46</v>
      </c>
      <c r="E449" s="7">
        <v>3</v>
      </c>
      <c r="F449" s="7" t="s">
        <v>22</v>
      </c>
      <c r="G449" s="8">
        <v>0</v>
      </c>
      <c r="H449" s="8">
        <v>1</v>
      </c>
      <c r="I449" s="8">
        <v>0</v>
      </c>
      <c r="J449" s="9">
        <v>992900</v>
      </c>
      <c r="K449" s="9"/>
      <c r="L449" s="9"/>
      <c r="M449" s="9"/>
      <c r="N449" s="12">
        <v>992900</v>
      </c>
      <c r="O449" s="9"/>
      <c r="P449" s="9"/>
      <c r="Q449" s="16">
        <v>992900</v>
      </c>
      <c r="R449" s="9"/>
      <c r="S449" s="9"/>
    </row>
    <row r="450" spans="1:19" ht="33.75">
      <c r="A450" s="13" t="s">
        <v>486</v>
      </c>
      <c r="B450" s="14" t="s">
        <v>487</v>
      </c>
      <c r="C450" s="14">
        <v>7740354</v>
      </c>
      <c r="D450" s="15" t="s">
        <v>26</v>
      </c>
      <c r="E450" s="7">
        <v>0.25</v>
      </c>
      <c r="F450" s="7" t="s">
        <v>22</v>
      </c>
      <c r="G450" s="8">
        <v>1</v>
      </c>
      <c r="H450" s="8">
        <v>1</v>
      </c>
      <c r="I450" s="8">
        <v>0</v>
      </c>
      <c r="J450" s="9">
        <v>47400</v>
      </c>
      <c r="K450" s="9"/>
      <c r="L450" s="9"/>
      <c r="M450" s="9"/>
      <c r="N450" s="12">
        <v>47400</v>
      </c>
      <c r="O450" s="9"/>
      <c r="P450" s="9"/>
      <c r="Q450" s="16">
        <v>47400</v>
      </c>
      <c r="R450" s="9"/>
      <c r="S450" s="9"/>
    </row>
    <row r="451" spans="1:19" ht="22.5">
      <c r="A451" s="13" t="s">
        <v>488</v>
      </c>
      <c r="B451" s="14" t="s">
        <v>489</v>
      </c>
      <c r="C451" s="14">
        <v>6496915</v>
      </c>
      <c r="D451" s="15" t="s">
        <v>46</v>
      </c>
      <c r="E451" s="7">
        <v>0.5</v>
      </c>
      <c r="F451" s="7" t="s">
        <v>22</v>
      </c>
      <c r="G451" s="8">
        <v>0</v>
      </c>
      <c r="H451" s="8">
        <v>1</v>
      </c>
      <c r="I451" s="8">
        <v>0</v>
      </c>
      <c r="J451" s="9">
        <v>98800</v>
      </c>
      <c r="K451" s="9"/>
      <c r="L451" s="9"/>
      <c r="M451" s="9"/>
      <c r="N451" s="12">
        <v>98800</v>
      </c>
      <c r="O451" s="9"/>
      <c r="P451" s="9"/>
      <c r="Q451" s="16">
        <v>98800</v>
      </c>
      <c r="R451" s="9"/>
      <c r="S451" s="9"/>
    </row>
    <row r="452" spans="1:19" ht="22.5">
      <c r="A452" s="13" t="s">
        <v>488</v>
      </c>
      <c r="B452" s="14" t="s">
        <v>489</v>
      </c>
      <c r="C452" s="14">
        <v>6926865</v>
      </c>
      <c r="D452" s="15" t="s">
        <v>26</v>
      </c>
      <c r="E452" s="7">
        <v>0.36</v>
      </c>
      <c r="F452" s="7" t="s">
        <v>22</v>
      </c>
      <c r="G452" s="8">
        <v>0</v>
      </c>
      <c r="H452" s="8">
        <v>1</v>
      </c>
      <c r="I452" s="8">
        <v>0</v>
      </c>
      <c r="J452" s="9">
        <v>122100</v>
      </c>
      <c r="K452" s="9"/>
      <c r="L452" s="9"/>
      <c r="M452" s="9"/>
      <c r="N452" s="12">
        <v>122100</v>
      </c>
      <c r="O452" s="9"/>
      <c r="P452" s="9"/>
      <c r="Q452" s="16">
        <v>122100</v>
      </c>
      <c r="R452" s="9"/>
      <c r="S452" s="9"/>
    </row>
    <row r="453" spans="1:19" ht="22.5">
      <c r="A453" s="13" t="s">
        <v>490</v>
      </c>
      <c r="B453" s="14" t="s">
        <v>491</v>
      </c>
      <c r="C453" s="14">
        <v>9999756</v>
      </c>
      <c r="D453" s="15" t="s">
        <v>26</v>
      </c>
      <c r="E453" s="7">
        <v>1</v>
      </c>
      <c r="F453" s="7" t="s">
        <v>22</v>
      </c>
      <c r="G453" s="8">
        <v>1</v>
      </c>
      <c r="H453" s="8">
        <v>1</v>
      </c>
      <c r="I453" s="8">
        <v>0</v>
      </c>
      <c r="J453" s="9">
        <v>201700</v>
      </c>
      <c r="K453" s="9"/>
      <c r="L453" s="9"/>
      <c r="M453" s="9"/>
      <c r="N453" s="12">
        <v>201700</v>
      </c>
      <c r="O453" s="9"/>
      <c r="P453" s="9"/>
      <c r="Q453" s="16">
        <v>201700</v>
      </c>
      <c r="R453" s="9"/>
      <c r="S453" s="9"/>
    </row>
    <row r="454" spans="1:19" ht="22.5">
      <c r="A454" s="13" t="s">
        <v>492</v>
      </c>
      <c r="B454" s="14" t="s">
        <v>493</v>
      </c>
      <c r="C454" s="14">
        <v>5595772</v>
      </c>
      <c r="D454" s="15" t="s">
        <v>46</v>
      </c>
      <c r="E454" s="7">
        <v>0.61</v>
      </c>
      <c r="F454" s="7" t="s">
        <v>22</v>
      </c>
      <c r="G454" s="8">
        <v>0</v>
      </c>
      <c r="H454" s="8">
        <v>1</v>
      </c>
      <c r="I454" s="8">
        <v>0</v>
      </c>
      <c r="J454" s="9">
        <v>345100</v>
      </c>
      <c r="K454" s="9"/>
      <c r="L454" s="9"/>
      <c r="M454" s="9"/>
      <c r="N454" s="12">
        <v>345100</v>
      </c>
      <c r="O454" s="9"/>
      <c r="P454" s="9"/>
      <c r="Q454" s="16">
        <v>345100</v>
      </c>
      <c r="R454" s="9"/>
      <c r="S454" s="9"/>
    </row>
    <row r="455" spans="1:19" ht="22.5">
      <c r="A455" s="13" t="s">
        <v>492</v>
      </c>
      <c r="B455" s="14" t="s">
        <v>493</v>
      </c>
      <c r="C455" s="14">
        <v>5681477</v>
      </c>
      <c r="D455" s="15" t="s">
        <v>26</v>
      </c>
      <c r="E455" s="7">
        <v>0.49</v>
      </c>
      <c r="F455" s="7" t="s">
        <v>22</v>
      </c>
      <c r="G455" s="8">
        <v>0</v>
      </c>
      <c r="H455" s="8">
        <v>1</v>
      </c>
      <c r="I455" s="8">
        <v>0</v>
      </c>
      <c r="J455" s="9">
        <v>307500</v>
      </c>
      <c r="K455" s="9"/>
      <c r="L455" s="9"/>
      <c r="M455" s="9"/>
      <c r="N455" s="12">
        <v>307500</v>
      </c>
      <c r="O455" s="9"/>
      <c r="P455" s="9"/>
      <c r="Q455" s="16">
        <v>307500</v>
      </c>
      <c r="R455" s="9"/>
      <c r="S455" s="9"/>
    </row>
    <row r="456" spans="1:19" ht="22.5">
      <c r="A456" s="13" t="s">
        <v>494</v>
      </c>
      <c r="B456" s="14" t="s">
        <v>495</v>
      </c>
      <c r="C456" s="14">
        <v>9094532</v>
      </c>
      <c r="D456" s="15" t="s">
        <v>26</v>
      </c>
      <c r="E456" s="7">
        <v>1</v>
      </c>
      <c r="F456" s="7" t="s">
        <v>22</v>
      </c>
      <c r="G456" s="8">
        <v>0</v>
      </c>
      <c r="H456" s="8">
        <v>1</v>
      </c>
      <c r="I456" s="8">
        <v>0</v>
      </c>
      <c r="J456" s="9">
        <v>407000</v>
      </c>
      <c r="K456" s="9"/>
      <c r="L456" s="9"/>
      <c r="M456" s="9"/>
      <c r="N456" s="12">
        <v>407000</v>
      </c>
      <c r="O456" s="9"/>
      <c r="P456" s="9">
        <v>43400</v>
      </c>
      <c r="Q456" s="16">
        <v>363600</v>
      </c>
      <c r="R456" s="9"/>
      <c r="S456" s="9"/>
    </row>
    <row r="457" spans="1:19" ht="22.5">
      <c r="A457" s="13" t="s">
        <v>496</v>
      </c>
      <c r="B457" s="14" t="s">
        <v>497</v>
      </c>
      <c r="C457" s="14">
        <v>7195515</v>
      </c>
      <c r="D457" s="15" t="s">
        <v>26</v>
      </c>
      <c r="E457" s="7">
        <v>2.1800000000000002</v>
      </c>
      <c r="F457" s="7" t="s">
        <v>22</v>
      </c>
      <c r="G457" s="8">
        <v>1</v>
      </c>
      <c r="H457" s="8">
        <v>1</v>
      </c>
      <c r="I457" s="8">
        <v>0</v>
      </c>
      <c r="J457" s="9">
        <v>1366800</v>
      </c>
      <c r="K457" s="9"/>
      <c r="L457" s="9"/>
      <c r="M457" s="9"/>
      <c r="N457" s="12">
        <v>1366800</v>
      </c>
      <c r="O457" s="9"/>
      <c r="P457" s="9"/>
      <c r="Q457" s="16">
        <v>1366800</v>
      </c>
      <c r="R457" s="9"/>
      <c r="S457" s="9"/>
    </row>
    <row r="458" spans="1:19">
      <c r="A458" s="13" t="s">
        <v>496</v>
      </c>
      <c r="B458" s="14" t="s">
        <v>497</v>
      </c>
      <c r="C458" s="14">
        <v>8613016</v>
      </c>
      <c r="D458" s="15" t="s">
        <v>104</v>
      </c>
      <c r="E458" s="7">
        <v>1.35</v>
      </c>
      <c r="F458" s="7" t="s">
        <v>22</v>
      </c>
      <c r="G458" s="8">
        <v>1</v>
      </c>
      <c r="H458" s="8">
        <v>1</v>
      </c>
      <c r="I458" s="8">
        <v>0</v>
      </c>
      <c r="J458" s="9">
        <v>904900</v>
      </c>
      <c r="K458" s="9"/>
      <c r="L458" s="9"/>
      <c r="M458" s="9"/>
      <c r="N458" s="12">
        <v>904900</v>
      </c>
      <c r="O458" s="9"/>
      <c r="P458" s="9"/>
      <c r="Q458" s="16">
        <v>904900</v>
      </c>
      <c r="R458" s="9"/>
      <c r="S458" s="9"/>
    </row>
    <row r="459" spans="1:19">
      <c r="A459" s="13" t="s">
        <v>498</v>
      </c>
      <c r="B459" s="14" t="s">
        <v>499</v>
      </c>
      <c r="C459" s="14">
        <v>1591611</v>
      </c>
      <c r="D459" s="15" t="s">
        <v>27</v>
      </c>
      <c r="E459" s="7">
        <v>3.5</v>
      </c>
      <c r="F459" s="7" t="s">
        <v>22</v>
      </c>
      <c r="G459" s="8">
        <v>1</v>
      </c>
      <c r="H459" s="8">
        <v>0</v>
      </c>
      <c r="I459" s="8">
        <v>0</v>
      </c>
      <c r="J459" s="9">
        <v>1223000</v>
      </c>
      <c r="K459" s="9"/>
      <c r="L459" s="9"/>
      <c r="M459" s="9"/>
      <c r="N459" s="12">
        <v>1223000</v>
      </c>
      <c r="O459" s="9"/>
      <c r="P459" s="9"/>
      <c r="Q459" s="16">
        <v>1223000</v>
      </c>
      <c r="R459" s="9"/>
      <c r="S459" s="9"/>
    </row>
    <row r="460" spans="1:19">
      <c r="A460" s="13" t="s">
        <v>498</v>
      </c>
      <c r="B460" s="14" t="s">
        <v>499</v>
      </c>
      <c r="C460" s="14">
        <v>2928939</v>
      </c>
      <c r="D460" s="15" t="s">
        <v>46</v>
      </c>
      <c r="E460" s="7">
        <v>1</v>
      </c>
      <c r="F460" s="7" t="s">
        <v>22</v>
      </c>
      <c r="G460" s="8">
        <v>1</v>
      </c>
      <c r="H460" s="8">
        <v>1</v>
      </c>
      <c r="I460" s="8">
        <v>0</v>
      </c>
      <c r="J460" s="9">
        <v>281400</v>
      </c>
      <c r="K460" s="9"/>
      <c r="L460" s="9"/>
      <c r="M460" s="9"/>
      <c r="N460" s="12">
        <v>281400</v>
      </c>
      <c r="O460" s="9"/>
      <c r="P460" s="9"/>
      <c r="Q460" s="16">
        <v>281400</v>
      </c>
      <c r="R460" s="9"/>
      <c r="S460" s="9"/>
    </row>
    <row r="461" spans="1:19">
      <c r="A461" s="13" t="s">
        <v>498</v>
      </c>
      <c r="B461" s="14" t="s">
        <v>499</v>
      </c>
      <c r="C461" s="14">
        <v>6353601</v>
      </c>
      <c r="D461" s="15" t="s">
        <v>27</v>
      </c>
      <c r="E461" s="7" t="s">
        <v>22</v>
      </c>
      <c r="F461" s="7">
        <v>15</v>
      </c>
      <c r="G461" s="8">
        <v>0</v>
      </c>
      <c r="H461" s="8">
        <v>0</v>
      </c>
      <c r="I461" s="8">
        <v>1</v>
      </c>
      <c r="J461" s="9">
        <v>3609500</v>
      </c>
      <c r="K461" s="9"/>
      <c r="L461" s="9"/>
      <c r="M461" s="9"/>
      <c r="N461" s="12">
        <v>3609500</v>
      </c>
      <c r="O461" s="9"/>
      <c r="P461" s="9"/>
      <c r="Q461" s="16">
        <v>3609500</v>
      </c>
      <c r="R461" s="9"/>
      <c r="S461" s="9"/>
    </row>
    <row r="462" spans="1:19">
      <c r="A462" s="13" t="s">
        <v>498</v>
      </c>
      <c r="B462" s="14" t="s">
        <v>499</v>
      </c>
      <c r="C462" s="14">
        <v>7050280</v>
      </c>
      <c r="D462" s="15" t="s">
        <v>37</v>
      </c>
      <c r="E462" s="7">
        <v>3</v>
      </c>
      <c r="F462" s="7" t="s">
        <v>22</v>
      </c>
      <c r="G462" s="8">
        <v>1</v>
      </c>
      <c r="H462" s="8">
        <v>0</v>
      </c>
      <c r="I462" s="8">
        <v>0</v>
      </c>
      <c r="J462" s="9">
        <v>515000</v>
      </c>
      <c r="K462" s="9"/>
      <c r="L462" s="9"/>
      <c r="M462" s="9"/>
      <c r="N462" s="12">
        <v>515000</v>
      </c>
      <c r="O462" s="9"/>
      <c r="P462" s="9"/>
      <c r="Q462" s="16">
        <v>515000</v>
      </c>
      <c r="R462" s="9"/>
      <c r="S462" s="9"/>
    </row>
    <row r="463" spans="1:19">
      <c r="A463" s="13" t="s">
        <v>498</v>
      </c>
      <c r="B463" s="14" t="s">
        <v>499</v>
      </c>
      <c r="C463" s="14">
        <v>8311942</v>
      </c>
      <c r="D463" s="15" t="s">
        <v>114</v>
      </c>
      <c r="E463" s="7">
        <v>1</v>
      </c>
      <c r="F463" s="7" t="s">
        <v>22</v>
      </c>
      <c r="G463" s="8">
        <v>0</v>
      </c>
      <c r="H463" s="8">
        <v>1</v>
      </c>
      <c r="I463" s="8">
        <v>0</v>
      </c>
      <c r="J463" s="9">
        <v>213100</v>
      </c>
      <c r="K463" s="9"/>
      <c r="L463" s="9"/>
      <c r="M463" s="9"/>
      <c r="N463" s="12">
        <v>213100</v>
      </c>
      <c r="O463" s="9"/>
      <c r="P463" s="9"/>
      <c r="Q463" s="16">
        <v>213100</v>
      </c>
      <c r="R463" s="9"/>
      <c r="S463" s="9"/>
    </row>
    <row r="464" spans="1:19">
      <c r="A464" s="13" t="s">
        <v>500</v>
      </c>
      <c r="B464" s="14" t="s">
        <v>501</v>
      </c>
      <c r="C464" s="14">
        <v>6379997</v>
      </c>
      <c r="D464" s="15" t="s">
        <v>49</v>
      </c>
      <c r="E464" s="7" t="s">
        <v>22</v>
      </c>
      <c r="F464" s="7">
        <v>5</v>
      </c>
      <c r="G464" s="8">
        <v>0</v>
      </c>
      <c r="H464" s="8">
        <v>0</v>
      </c>
      <c r="I464" s="8">
        <v>1</v>
      </c>
      <c r="J464" s="9">
        <v>1132900</v>
      </c>
      <c r="K464" s="9"/>
      <c r="L464" s="9"/>
      <c r="M464" s="9"/>
      <c r="N464" s="12">
        <v>1132900</v>
      </c>
      <c r="O464" s="9"/>
      <c r="P464" s="9"/>
      <c r="Q464" s="16">
        <v>1132900</v>
      </c>
      <c r="R464" s="9"/>
      <c r="S464" s="9"/>
    </row>
    <row r="465" spans="1:19">
      <c r="A465" s="13" t="s">
        <v>502</v>
      </c>
      <c r="B465" s="14" t="s">
        <v>503</v>
      </c>
      <c r="C465" s="14">
        <v>9467457</v>
      </c>
      <c r="D465" s="15" t="s">
        <v>50</v>
      </c>
      <c r="E465" s="7" t="s">
        <v>22</v>
      </c>
      <c r="F465" s="7">
        <v>10</v>
      </c>
      <c r="G465" s="8">
        <v>0</v>
      </c>
      <c r="H465" s="8">
        <v>0</v>
      </c>
      <c r="I465" s="8">
        <v>1</v>
      </c>
      <c r="J465" s="9">
        <v>1652800</v>
      </c>
      <c r="K465" s="9"/>
      <c r="L465" s="9"/>
      <c r="M465" s="9"/>
      <c r="N465" s="12">
        <v>1652800</v>
      </c>
      <c r="O465" s="9"/>
      <c r="P465" s="9"/>
      <c r="Q465" s="16">
        <v>1652800</v>
      </c>
      <c r="R465" s="9"/>
      <c r="S465" s="9"/>
    </row>
    <row r="466" spans="1:19">
      <c r="A466" s="13" t="s">
        <v>504</v>
      </c>
      <c r="B466" s="14" t="s">
        <v>505</v>
      </c>
      <c r="C466" s="14">
        <v>5781980</v>
      </c>
      <c r="D466" s="15" t="s">
        <v>27</v>
      </c>
      <c r="E466" s="7">
        <v>0.1</v>
      </c>
      <c r="F466" s="7">
        <v>2</v>
      </c>
      <c r="G466" s="8">
        <v>0</v>
      </c>
      <c r="H466" s="8">
        <v>1</v>
      </c>
      <c r="I466" s="8">
        <v>1</v>
      </c>
      <c r="J466" s="9">
        <v>520000</v>
      </c>
      <c r="K466" s="9"/>
      <c r="L466" s="9"/>
      <c r="M466" s="9"/>
      <c r="N466" s="12">
        <v>520000</v>
      </c>
      <c r="O466" s="9"/>
      <c r="P466" s="9"/>
      <c r="Q466" s="16">
        <v>520000</v>
      </c>
      <c r="R466" s="9"/>
      <c r="S466" s="9"/>
    </row>
    <row r="467" spans="1:19">
      <c r="A467" s="13" t="s">
        <v>504</v>
      </c>
      <c r="B467" s="14" t="s">
        <v>505</v>
      </c>
      <c r="C467" s="14">
        <v>9982961</v>
      </c>
      <c r="D467" s="15" t="s">
        <v>50</v>
      </c>
      <c r="E467" s="7" t="s">
        <v>22</v>
      </c>
      <c r="F467" s="7">
        <v>4</v>
      </c>
      <c r="G467" s="8">
        <v>0</v>
      </c>
      <c r="H467" s="8">
        <v>0</v>
      </c>
      <c r="I467" s="8">
        <v>1</v>
      </c>
      <c r="J467" s="9">
        <v>1359600</v>
      </c>
      <c r="K467" s="9"/>
      <c r="L467" s="9"/>
      <c r="M467" s="9"/>
      <c r="N467" s="12">
        <v>1359600</v>
      </c>
      <c r="O467" s="9"/>
      <c r="P467" s="9"/>
      <c r="Q467" s="16">
        <v>1359600</v>
      </c>
      <c r="R467" s="9"/>
      <c r="S467" s="9"/>
    </row>
    <row r="468" spans="1:19">
      <c r="A468" s="13" t="s">
        <v>506</v>
      </c>
      <c r="B468" s="14" t="s">
        <v>507</v>
      </c>
      <c r="C468" s="14">
        <v>7853218</v>
      </c>
      <c r="D468" s="15" t="s">
        <v>46</v>
      </c>
      <c r="E468" s="7">
        <v>2.1</v>
      </c>
      <c r="F468" s="7" t="s">
        <v>22</v>
      </c>
      <c r="G468" s="8">
        <v>0</v>
      </c>
      <c r="H468" s="8">
        <v>1</v>
      </c>
      <c r="I468" s="8">
        <v>0</v>
      </c>
      <c r="J468" s="9">
        <v>1385300</v>
      </c>
      <c r="K468" s="9"/>
      <c r="L468" s="9"/>
      <c r="M468" s="9"/>
      <c r="N468" s="12">
        <v>1385300</v>
      </c>
      <c r="O468" s="9"/>
      <c r="P468" s="9"/>
      <c r="Q468" s="16">
        <v>1385300</v>
      </c>
      <c r="R468" s="9"/>
      <c r="S468" s="9"/>
    </row>
    <row r="469" spans="1:19">
      <c r="A469" s="13" t="s">
        <v>508</v>
      </c>
      <c r="B469" s="14" t="s">
        <v>509</v>
      </c>
      <c r="C469" s="14">
        <v>2932015</v>
      </c>
      <c r="D469" s="15" t="s">
        <v>425</v>
      </c>
      <c r="E469" s="7">
        <v>4.4000000000000004</v>
      </c>
      <c r="F469" s="7" t="s">
        <v>22</v>
      </c>
      <c r="G469" s="8">
        <v>1</v>
      </c>
      <c r="H469" s="8">
        <v>0</v>
      </c>
      <c r="I469" s="8">
        <v>0</v>
      </c>
      <c r="J469" s="9">
        <v>2187000</v>
      </c>
      <c r="K469" s="9"/>
      <c r="L469" s="9"/>
      <c r="M469" s="9"/>
      <c r="N469" s="12">
        <v>2187000</v>
      </c>
      <c r="O469" s="9"/>
      <c r="P469" s="9"/>
      <c r="Q469" s="16">
        <v>2187000</v>
      </c>
      <c r="R469" s="9"/>
      <c r="S469" s="9"/>
    </row>
    <row r="470" spans="1:19" ht="22.5">
      <c r="A470" s="13" t="s">
        <v>510</v>
      </c>
      <c r="B470" s="14" t="s">
        <v>511</v>
      </c>
      <c r="C470" s="14">
        <v>5666407</v>
      </c>
      <c r="D470" s="15" t="s">
        <v>27</v>
      </c>
      <c r="E470" s="7">
        <v>2.46</v>
      </c>
      <c r="F470" s="7">
        <v>6</v>
      </c>
      <c r="G470" s="8">
        <v>1</v>
      </c>
      <c r="H470" s="8">
        <v>1</v>
      </c>
      <c r="I470" s="8">
        <v>1</v>
      </c>
      <c r="J470" s="9">
        <v>2216400</v>
      </c>
      <c r="K470" s="9"/>
      <c r="L470" s="9">
        <v>28200</v>
      </c>
      <c r="M470" s="9"/>
      <c r="N470" s="12">
        <v>2244600</v>
      </c>
      <c r="O470" s="9"/>
      <c r="P470" s="9"/>
      <c r="Q470" s="16">
        <v>2244600</v>
      </c>
      <c r="R470" s="9"/>
      <c r="S470" s="9"/>
    </row>
    <row r="471" spans="1:19" ht="22.5">
      <c r="A471" s="13" t="s">
        <v>510</v>
      </c>
      <c r="B471" s="14" t="s">
        <v>511</v>
      </c>
      <c r="C471" s="14">
        <v>9681860</v>
      </c>
      <c r="D471" s="15" t="s">
        <v>26</v>
      </c>
      <c r="E471" s="7">
        <v>2.83</v>
      </c>
      <c r="F471" s="7" t="s">
        <v>22</v>
      </c>
      <c r="G471" s="8">
        <v>1</v>
      </c>
      <c r="H471" s="8">
        <v>1</v>
      </c>
      <c r="I471" s="8">
        <v>0</v>
      </c>
      <c r="J471" s="9">
        <v>1312900</v>
      </c>
      <c r="K471" s="9"/>
      <c r="L471" s="9"/>
      <c r="M471" s="9"/>
      <c r="N471" s="12">
        <v>1312900</v>
      </c>
      <c r="O471" s="9"/>
      <c r="P471" s="9"/>
      <c r="Q471" s="16">
        <v>1312900</v>
      </c>
      <c r="R471" s="9"/>
      <c r="S471" s="9"/>
    </row>
    <row r="472" spans="1:19" ht="22.5">
      <c r="A472" s="13" t="s">
        <v>512</v>
      </c>
      <c r="B472" s="14" t="s">
        <v>513</v>
      </c>
      <c r="C472" s="14">
        <v>1155482</v>
      </c>
      <c r="D472" s="15" t="s">
        <v>50</v>
      </c>
      <c r="E472" s="7" t="s">
        <v>22</v>
      </c>
      <c r="F472" s="7">
        <v>32</v>
      </c>
      <c r="G472" s="8">
        <v>0</v>
      </c>
      <c r="H472" s="8">
        <v>0</v>
      </c>
      <c r="I472" s="8">
        <v>1</v>
      </c>
      <c r="J472" s="9">
        <v>8725400</v>
      </c>
      <c r="K472" s="9"/>
      <c r="L472" s="9"/>
      <c r="M472" s="9"/>
      <c r="N472" s="12">
        <v>8725400</v>
      </c>
      <c r="O472" s="9"/>
      <c r="P472" s="9"/>
      <c r="Q472" s="16">
        <v>8725400</v>
      </c>
      <c r="R472" s="9"/>
      <c r="S472" s="9"/>
    </row>
    <row r="473" spans="1:19" ht="22.5">
      <c r="A473" s="13" t="s">
        <v>512</v>
      </c>
      <c r="B473" s="14" t="s">
        <v>513</v>
      </c>
      <c r="C473" s="14">
        <v>3977758</v>
      </c>
      <c r="D473" s="15" t="s">
        <v>49</v>
      </c>
      <c r="E473" s="7" t="s">
        <v>22</v>
      </c>
      <c r="F473" s="7">
        <v>58</v>
      </c>
      <c r="G473" s="8">
        <v>0</v>
      </c>
      <c r="H473" s="8">
        <v>0</v>
      </c>
      <c r="I473" s="8">
        <v>1</v>
      </c>
      <c r="J473" s="9">
        <v>15411600</v>
      </c>
      <c r="K473" s="9"/>
      <c r="L473" s="9"/>
      <c r="M473" s="9"/>
      <c r="N473" s="12">
        <v>15411600</v>
      </c>
      <c r="O473" s="9"/>
      <c r="P473" s="9"/>
      <c r="Q473" s="16">
        <v>15411600</v>
      </c>
      <c r="R473" s="9"/>
      <c r="S473" s="9"/>
    </row>
    <row r="474" spans="1:19" ht="22.5">
      <c r="A474" s="13" t="s">
        <v>512</v>
      </c>
      <c r="B474" s="14" t="s">
        <v>513</v>
      </c>
      <c r="C474" s="14">
        <v>9496934</v>
      </c>
      <c r="D474" s="15" t="s">
        <v>25</v>
      </c>
      <c r="E474" s="7">
        <v>5.9</v>
      </c>
      <c r="F474" s="7" t="s">
        <v>22</v>
      </c>
      <c r="G474" s="8">
        <v>0</v>
      </c>
      <c r="H474" s="8">
        <v>1</v>
      </c>
      <c r="I474" s="8">
        <v>0</v>
      </c>
      <c r="J474" s="9">
        <v>2346700</v>
      </c>
      <c r="K474" s="9"/>
      <c r="L474" s="9"/>
      <c r="M474" s="9"/>
      <c r="N474" s="12">
        <v>2346700</v>
      </c>
      <c r="O474" s="9"/>
      <c r="P474" s="9"/>
      <c r="Q474" s="16">
        <v>2346700</v>
      </c>
      <c r="R474" s="9"/>
      <c r="S474" s="9"/>
    </row>
    <row r="475" spans="1:19">
      <c r="A475" s="13" t="s">
        <v>514</v>
      </c>
      <c r="B475" s="14" t="s">
        <v>515</v>
      </c>
      <c r="C475" s="14">
        <v>1300044</v>
      </c>
      <c r="D475" s="15" t="s">
        <v>79</v>
      </c>
      <c r="E475" s="7">
        <v>2.19</v>
      </c>
      <c r="F475" s="7" t="s">
        <v>22</v>
      </c>
      <c r="G475" s="8">
        <v>0</v>
      </c>
      <c r="H475" s="8">
        <v>1</v>
      </c>
      <c r="I475" s="8">
        <v>0</v>
      </c>
      <c r="J475" s="9">
        <v>1066800</v>
      </c>
      <c r="K475" s="9"/>
      <c r="L475" s="9"/>
      <c r="M475" s="9"/>
      <c r="N475" s="12">
        <v>1066800</v>
      </c>
      <c r="O475" s="9"/>
      <c r="P475" s="9"/>
      <c r="Q475" s="16">
        <v>1066800</v>
      </c>
      <c r="R475" s="9"/>
      <c r="S475" s="9"/>
    </row>
    <row r="476" spans="1:19">
      <c r="A476" s="13" t="s">
        <v>516</v>
      </c>
      <c r="B476" s="14" t="s">
        <v>517</v>
      </c>
      <c r="C476" s="14">
        <v>2342335</v>
      </c>
      <c r="D476" s="15" t="s">
        <v>49</v>
      </c>
      <c r="E476" s="7" t="s">
        <v>22</v>
      </c>
      <c r="F476" s="7">
        <v>52</v>
      </c>
      <c r="G476" s="8">
        <v>0</v>
      </c>
      <c r="H476" s="8">
        <v>0</v>
      </c>
      <c r="I476" s="8">
        <v>1</v>
      </c>
      <c r="J476" s="9">
        <v>11104600</v>
      </c>
      <c r="K476" s="9"/>
      <c r="L476" s="9">
        <v>169700</v>
      </c>
      <c r="M476" s="9"/>
      <c r="N476" s="12">
        <v>11274300</v>
      </c>
      <c r="O476" s="9"/>
      <c r="P476" s="9"/>
      <c r="Q476" s="16">
        <v>11274300</v>
      </c>
      <c r="R476" s="9"/>
      <c r="S476" s="9"/>
    </row>
    <row r="477" spans="1:19">
      <c r="A477" s="13" t="s">
        <v>516</v>
      </c>
      <c r="B477" s="14" t="s">
        <v>517</v>
      </c>
      <c r="C477" s="14">
        <v>4410360</v>
      </c>
      <c r="D477" s="15" t="s">
        <v>50</v>
      </c>
      <c r="E477" s="7" t="s">
        <v>22</v>
      </c>
      <c r="F477" s="7">
        <v>27</v>
      </c>
      <c r="G477" s="8">
        <v>0</v>
      </c>
      <c r="H477" s="8">
        <v>0</v>
      </c>
      <c r="I477" s="8">
        <v>1</v>
      </c>
      <c r="J477" s="9">
        <v>4444100</v>
      </c>
      <c r="K477" s="9"/>
      <c r="L477" s="9"/>
      <c r="M477" s="9"/>
      <c r="N477" s="12">
        <v>4444100</v>
      </c>
      <c r="O477" s="9"/>
      <c r="P477" s="9"/>
      <c r="Q477" s="16">
        <v>4444100</v>
      </c>
      <c r="R477" s="9"/>
      <c r="S477" s="9"/>
    </row>
    <row r="478" spans="1:19">
      <c r="A478" s="13" t="s">
        <v>516</v>
      </c>
      <c r="B478" s="14" t="s">
        <v>517</v>
      </c>
      <c r="C478" s="14">
        <v>8559065</v>
      </c>
      <c r="D478" s="15" t="s">
        <v>25</v>
      </c>
      <c r="E478" s="7">
        <v>2.7</v>
      </c>
      <c r="F478" s="7" t="s">
        <v>22</v>
      </c>
      <c r="G478" s="8">
        <v>0</v>
      </c>
      <c r="H478" s="8">
        <v>1</v>
      </c>
      <c r="I478" s="8">
        <v>0</v>
      </c>
      <c r="J478" s="9">
        <v>1425500</v>
      </c>
      <c r="K478" s="9">
        <v>187200</v>
      </c>
      <c r="L478" s="9"/>
      <c r="M478" s="9"/>
      <c r="N478" s="12">
        <v>1612700</v>
      </c>
      <c r="O478" s="9"/>
      <c r="P478" s="9"/>
      <c r="Q478" s="16">
        <v>1612700</v>
      </c>
      <c r="R478" s="9"/>
      <c r="S478" s="9"/>
    </row>
    <row r="479" spans="1:19">
      <c r="A479" s="13" t="s">
        <v>516</v>
      </c>
      <c r="B479" s="14" t="s">
        <v>517</v>
      </c>
      <c r="C479" s="14">
        <v>8988454</v>
      </c>
      <c r="D479" s="15" t="s">
        <v>80</v>
      </c>
      <c r="E479" s="7" t="s">
        <v>22</v>
      </c>
      <c r="F479" s="7">
        <v>15</v>
      </c>
      <c r="G479" s="8">
        <v>0</v>
      </c>
      <c r="H479" s="8">
        <v>0</v>
      </c>
      <c r="I479" s="8">
        <v>1</v>
      </c>
      <c r="J479" s="9">
        <v>3175600</v>
      </c>
      <c r="K479" s="9"/>
      <c r="L479" s="9"/>
      <c r="M479" s="9"/>
      <c r="N479" s="12">
        <v>3175600</v>
      </c>
      <c r="O479" s="9"/>
      <c r="P479" s="9"/>
      <c r="Q479" s="16">
        <v>3175600</v>
      </c>
      <c r="R479" s="9"/>
      <c r="S479" s="9"/>
    </row>
    <row r="480" spans="1:19">
      <c r="A480" s="13" t="s">
        <v>518</v>
      </c>
      <c r="B480" s="14" t="s">
        <v>519</v>
      </c>
      <c r="C480" s="14">
        <v>8822983</v>
      </c>
      <c r="D480" s="15" t="s">
        <v>50</v>
      </c>
      <c r="E480" s="7" t="s">
        <v>22</v>
      </c>
      <c r="F480" s="7">
        <v>8</v>
      </c>
      <c r="G480" s="8">
        <v>0</v>
      </c>
      <c r="H480" s="8">
        <v>0</v>
      </c>
      <c r="I480" s="8">
        <v>1</v>
      </c>
      <c r="J480" s="9">
        <v>2267400</v>
      </c>
      <c r="K480" s="9"/>
      <c r="L480" s="9"/>
      <c r="M480" s="9"/>
      <c r="N480" s="12">
        <v>2267400</v>
      </c>
      <c r="O480" s="9"/>
      <c r="P480" s="9"/>
      <c r="Q480" s="16">
        <v>2267400</v>
      </c>
      <c r="R480" s="9"/>
      <c r="S480" s="9"/>
    </row>
    <row r="481" spans="1:19">
      <c r="A481" s="13" t="s">
        <v>520</v>
      </c>
      <c r="B481" s="14" t="s">
        <v>521</v>
      </c>
      <c r="C481" s="14">
        <v>2854357</v>
      </c>
      <c r="D481" s="15" t="s">
        <v>83</v>
      </c>
      <c r="E481" s="7">
        <v>1.65</v>
      </c>
      <c r="F481" s="7" t="s">
        <v>22</v>
      </c>
      <c r="G481" s="8">
        <v>1</v>
      </c>
      <c r="H481" s="8">
        <v>0</v>
      </c>
      <c r="I481" s="8">
        <v>0</v>
      </c>
      <c r="J481" s="9">
        <v>1001200</v>
      </c>
      <c r="K481" s="9"/>
      <c r="L481" s="9"/>
      <c r="M481" s="9"/>
      <c r="N481" s="12">
        <v>1001200</v>
      </c>
      <c r="O481" s="9"/>
      <c r="P481" s="9"/>
      <c r="Q481" s="16">
        <v>1001200</v>
      </c>
      <c r="R481" s="9"/>
      <c r="S481" s="9"/>
    </row>
    <row r="482" spans="1:19">
      <c r="A482" s="13" t="s">
        <v>520</v>
      </c>
      <c r="B482" s="14" t="s">
        <v>521</v>
      </c>
      <c r="C482" s="14">
        <v>3367359</v>
      </c>
      <c r="D482" s="15" t="s">
        <v>522</v>
      </c>
      <c r="E482" s="7" t="s">
        <v>22</v>
      </c>
      <c r="F482" s="7">
        <v>15</v>
      </c>
      <c r="G482" s="8">
        <v>0</v>
      </c>
      <c r="H482" s="8">
        <v>0</v>
      </c>
      <c r="I482" s="8">
        <v>1</v>
      </c>
      <c r="J482" s="9">
        <v>4862100</v>
      </c>
      <c r="K482" s="9"/>
      <c r="L482" s="9"/>
      <c r="M482" s="9"/>
      <c r="N482" s="12">
        <v>4862100</v>
      </c>
      <c r="O482" s="9"/>
      <c r="P482" s="9"/>
      <c r="Q482" s="16">
        <v>4862100</v>
      </c>
      <c r="R482" s="9"/>
      <c r="S482" s="9"/>
    </row>
    <row r="483" spans="1:19">
      <c r="A483" s="13" t="s">
        <v>520</v>
      </c>
      <c r="B483" s="14" t="s">
        <v>521</v>
      </c>
      <c r="C483" s="14">
        <v>3789317</v>
      </c>
      <c r="D483" s="15" t="s">
        <v>46</v>
      </c>
      <c r="E483" s="7">
        <v>8.2799999999999994</v>
      </c>
      <c r="F483" s="7" t="s">
        <v>22</v>
      </c>
      <c r="G483" s="8">
        <v>0</v>
      </c>
      <c r="H483" s="8">
        <v>1</v>
      </c>
      <c r="I483" s="8">
        <v>0</v>
      </c>
      <c r="J483" s="9">
        <v>4643000</v>
      </c>
      <c r="K483" s="9"/>
      <c r="L483" s="9"/>
      <c r="M483" s="9"/>
      <c r="N483" s="12">
        <v>4643000</v>
      </c>
      <c r="O483" s="9"/>
      <c r="P483" s="9"/>
      <c r="Q483" s="16">
        <v>4643000</v>
      </c>
      <c r="R483" s="9"/>
      <c r="S483" s="9"/>
    </row>
    <row r="484" spans="1:19">
      <c r="A484" s="13" t="s">
        <v>520</v>
      </c>
      <c r="B484" s="14" t="s">
        <v>521</v>
      </c>
      <c r="C484" s="14">
        <v>6434926</v>
      </c>
      <c r="D484" s="15" t="s">
        <v>523</v>
      </c>
      <c r="E484" s="7">
        <v>3.39</v>
      </c>
      <c r="F484" s="7">
        <v>6</v>
      </c>
      <c r="G484" s="8">
        <v>0</v>
      </c>
      <c r="H484" s="8">
        <v>1</v>
      </c>
      <c r="I484" s="8">
        <v>1</v>
      </c>
      <c r="J484" s="9">
        <v>1926100</v>
      </c>
      <c r="K484" s="9"/>
      <c r="L484" s="9"/>
      <c r="M484" s="9"/>
      <c r="N484" s="12">
        <v>1926100</v>
      </c>
      <c r="O484" s="9"/>
      <c r="P484" s="9"/>
      <c r="Q484" s="16">
        <v>1926100</v>
      </c>
      <c r="R484" s="9"/>
      <c r="S484" s="9"/>
    </row>
    <row r="485" spans="1:19">
      <c r="A485" s="13" t="s">
        <v>524</v>
      </c>
      <c r="B485" s="14" t="s">
        <v>525</v>
      </c>
      <c r="C485" s="14">
        <v>4965558</v>
      </c>
      <c r="D485" s="15" t="s">
        <v>37</v>
      </c>
      <c r="E485" s="7">
        <v>2</v>
      </c>
      <c r="F485" s="7" t="s">
        <v>22</v>
      </c>
      <c r="G485" s="8">
        <v>1</v>
      </c>
      <c r="H485" s="8">
        <v>0</v>
      </c>
      <c r="I485" s="8">
        <v>0</v>
      </c>
      <c r="J485" s="9">
        <v>691600</v>
      </c>
      <c r="K485" s="9"/>
      <c r="L485" s="9"/>
      <c r="M485" s="9"/>
      <c r="N485" s="12">
        <v>691600</v>
      </c>
      <c r="O485" s="9"/>
      <c r="P485" s="9"/>
      <c r="Q485" s="16">
        <v>691600</v>
      </c>
      <c r="R485" s="9"/>
      <c r="S485" s="9"/>
    </row>
    <row r="486" spans="1:19">
      <c r="A486" s="13" t="s">
        <v>524</v>
      </c>
      <c r="B486" s="14" t="s">
        <v>525</v>
      </c>
      <c r="C486" s="14">
        <v>6547846</v>
      </c>
      <c r="D486" s="15" t="s">
        <v>27</v>
      </c>
      <c r="E486" s="7">
        <v>2.75</v>
      </c>
      <c r="F486" s="7" t="s">
        <v>22</v>
      </c>
      <c r="G486" s="8">
        <v>1</v>
      </c>
      <c r="H486" s="8">
        <v>0</v>
      </c>
      <c r="I486" s="8">
        <v>0</v>
      </c>
      <c r="J486" s="9">
        <v>1000000</v>
      </c>
      <c r="K486" s="9">
        <v>418600</v>
      </c>
      <c r="L486" s="9"/>
      <c r="M486" s="9"/>
      <c r="N486" s="12">
        <v>1418600</v>
      </c>
      <c r="O486" s="9"/>
      <c r="P486" s="9"/>
      <c r="Q486" s="16">
        <v>1418600</v>
      </c>
      <c r="R486" s="9"/>
      <c r="S486" s="9"/>
    </row>
    <row r="487" spans="1:19" ht="22.5">
      <c r="A487" s="13" t="s">
        <v>526</v>
      </c>
      <c r="B487" s="14" t="s">
        <v>527</v>
      </c>
      <c r="C487" s="14">
        <v>8261070</v>
      </c>
      <c r="D487" s="15" t="s">
        <v>40</v>
      </c>
      <c r="E487" s="7" t="s">
        <v>22</v>
      </c>
      <c r="F487" s="7">
        <v>65</v>
      </c>
      <c r="G487" s="8">
        <v>0</v>
      </c>
      <c r="H487" s="8">
        <v>0</v>
      </c>
      <c r="I487" s="8">
        <v>1</v>
      </c>
      <c r="J487" s="9">
        <v>8160700</v>
      </c>
      <c r="K487" s="9"/>
      <c r="L487" s="9">
        <v>198000</v>
      </c>
      <c r="M487" s="9"/>
      <c r="N487" s="12">
        <v>8358700</v>
      </c>
      <c r="O487" s="9"/>
      <c r="P487" s="9"/>
      <c r="Q487" s="16">
        <v>8358700</v>
      </c>
      <c r="R487" s="9"/>
      <c r="S487" s="9"/>
    </row>
    <row r="488" spans="1:19" ht="22.5">
      <c r="A488" s="13" t="s">
        <v>528</v>
      </c>
      <c r="B488" s="14" t="s">
        <v>529</v>
      </c>
      <c r="C488" s="14">
        <v>4053970</v>
      </c>
      <c r="D488" s="15" t="s">
        <v>27</v>
      </c>
      <c r="E488" s="7" t="s">
        <v>22</v>
      </c>
      <c r="F488" s="7">
        <v>5</v>
      </c>
      <c r="G488" s="8">
        <v>0</v>
      </c>
      <c r="H488" s="8">
        <v>0</v>
      </c>
      <c r="I488" s="8">
        <v>1</v>
      </c>
      <c r="J488" s="9">
        <v>529100</v>
      </c>
      <c r="K488" s="9"/>
      <c r="L488" s="9">
        <v>28200</v>
      </c>
      <c r="M488" s="9"/>
      <c r="N488" s="12">
        <v>557300</v>
      </c>
      <c r="O488" s="9"/>
      <c r="P488" s="9"/>
      <c r="Q488" s="16">
        <v>557300</v>
      </c>
      <c r="R488" s="9"/>
      <c r="S488" s="9"/>
    </row>
    <row r="489" spans="1:19" ht="22.5">
      <c r="A489" s="13" t="s">
        <v>528</v>
      </c>
      <c r="B489" s="14" t="s">
        <v>529</v>
      </c>
      <c r="C489" s="14">
        <v>4573207</v>
      </c>
      <c r="D489" s="15" t="s">
        <v>25</v>
      </c>
      <c r="E489" s="7">
        <v>1.1000000000000001</v>
      </c>
      <c r="F489" s="7" t="s">
        <v>22</v>
      </c>
      <c r="G489" s="8">
        <v>0</v>
      </c>
      <c r="H489" s="8">
        <v>1</v>
      </c>
      <c r="I489" s="8">
        <v>0</v>
      </c>
      <c r="J489" s="9">
        <v>686200</v>
      </c>
      <c r="K489" s="9"/>
      <c r="L489" s="9"/>
      <c r="M489" s="9"/>
      <c r="N489" s="12">
        <v>686200</v>
      </c>
      <c r="O489" s="9"/>
      <c r="P489" s="9"/>
      <c r="Q489" s="16">
        <v>686200</v>
      </c>
      <c r="R489" s="9"/>
      <c r="S489" s="9"/>
    </row>
    <row r="490" spans="1:19" ht="22.5">
      <c r="A490" s="13" t="s">
        <v>528</v>
      </c>
      <c r="B490" s="14" t="s">
        <v>529</v>
      </c>
      <c r="C490" s="14">
        <v>4746258</v>
      </c>
      <c r="D490" s="15" t="s">
        <v>50</v>
      </c>
      <c r="E490" s="7" t="s">
        <v>22</v>
      </c>
      <c r="F490" s="7">
        <v>18</v>
      </c>
      <c r="G490" s="8">
        <v>0</v>
      </c>
      <c r="H490" s="8">
        <v>0</v>
      </c>
      <c r="I490" s="8">
        <v>1</v>
      </c>
      <c r="J490" s="9">
        <v>4083700</v>
      </c>
      <c r="K490" s="9"/>
      <c r="L490" s="9"/>
      <c r="M490" s="9"/>
      <c r="N490" s="12">
        <v>4083700</v>
      </c>
      <c r="O490" s="9"/>
      <c r="P490" s="9"/>
      <c r="Q490" s="16">
        <v>4083700</v>
      </c>
      <c r="R490" s="9"/>
      <c r="S490" s="9"/>
    </row>
    <row r="491" spans="1:19" ht="22.5">
      <c r="A491" s="13" t="s">
        <v>528</v>
      </c>
      <c r="B491" s="14" t="s">
        <v>529</v>
      </c>
      <c r="C491" s="14">
        <v>6755296</v>
      </c>
      <c r="D491" s="15" t="s">
        <v>49</v>
      </c>
      <c r="E491" s="7" t="s">
        <v>22</v>
      </c>
      <c r="F491" s="7">
        <v>60</v>
      </c>
      <c r="G491" s="8">
        <v>0</v>
      </c>
      <c r="H491" s="8">
        <v>0</v>
      </c>
      <c r="I491" s="8">
        <v>1</v>
      </c>
      <c r="J491" s="9">
        <v>14717500</v>
      </c>
      <c r="K491" s="9"/>
      <c r="L491" s="9">
        <v>169700</v>
      </c>
      <c r="M491" s="9"/>
      <c r="N491" s="12">
        <v>14887200</v>
      </c>
      <c r="O491" s="9"/>
      <c r="P491" s="9"/>
      <c r="Q491" s="16">
        <v>14887200</v>
      </c>
      <c r="R491" s="9"/>
      <c r="S491" s="9"/>
    </row>
    <row r="492" spans="1:19" ht="22.5">
      <c r="A492" s="19" t="s">
        <v>528</v>
      </c>
      <c r="B492" s="20" t="s">
        <v>529</v>
      </c>
      <c r="C492" s="20">
        <v>7605862</v>
      </c>
      <c r="D492" s="21" t="s">
        <v>80</v>
      </c>
      <c r="E492" s="7" t="s">
        <v>22</v>
      </c>
      <c r="F492" s="7">
        <v>3</v>
      </c>
      <c r="G492" s="8">
        <v>0</v>
      </c>
      <c r="H492" s="8">
        <v>0</v>
      </c>
      <c r="I492" s="8">
        <v>1</v>
      </c>
      <c r="J492" s="9">
        <v>453500</v>
      </c>
      <c r="K492" s="9"/>
      <c r="L492" s="9"/>
      <c r="M492" s="9"/>
      <c r="N492" s="12">
        <v>453500</v>
      </c>
      <c r="O492" s="9"/>
      <c r="P492" s="9"/>
      <c r="Q492" s="16">
        <v>453500</v>
      </c>
      <c r="R492" s="9"/>
      <c r="S492" s="9"/>
    </row>
    <row r="493" spans="1:19">
      <c r="A493" s="22" t="s">
        <v>530</v>
      </c>
      <c r="B493" s="23">
        <v>7809395</v>
      </c>
      <c r="C493" s="24">
        <v>4301301</v>
      </c>
      <c r="D493" s="18" t="s">
        <v>46</v>
      </c>
      <c r="E493" s="7">
        <v>2</v>
      </c>
      <c r="F493" s="7">
        <v>0</v>
      </c>
      <c r="G493" s="8">
        <v>0</v>
      </c>
      <c r="H493" s="8">
        <v>1</v>
      </c>
      <c r="I493" s="8">
        <v>0</v>
      </c>
      <c r="J493" s="9"/>
      <c r="K493" s="9">
        <v>271500</v>
      </c>
      <c r="L493" s="9"/>
      <c r="M493" s="9"/>
      <c r="N493" s="12">
        <v>271500</v>
      </c>
      <c r="O493" s="9"/>
      <c r="P493" s="9"/>
      <c r="Q493" s="16">
        <v>271500</v>
      </c>
      <c r="R493" s="9"/>
      <c r="S493" s="9"/>
    </row>
    <row r="494" spans="1:19">
      <c r="A494" s="25" t="s">
        <v>531</v>
      </c>
      <c r="B494" s="23">
        <v>7043732</v>
      </c>
      <c r="C494" s="17">
        <v>2594471</v>
      </c>
      <c r="D494" s="18" t="s">
        <v>46</v>
      </c>
      <c r="E494" s="7">
        <v>1</v>
      </c>
      <c r="F494" s="7">
        <v>0</v>
      </c>
      <c r="G494" s="8">
        <v>0</v>
      </c>
      <c r="H494" s="8">
        <v>1</v>
      </c>
      <c r="I494" s="8">
        <v>1</v>
      </c>
      <c r="J494" s="9"/>
      <c r="K494" s="9">
        <v>253800</v>
      </c>
      <c r="L494" s="9"/>
      <c r="M494" s="9"/>
      <c r="N494" s="12">
        <v>253800</v>
      </c>
      <c r="O494" s="9"/>
      <c r="P494" s="9"/>
      <c r="Q494" s="16">
        <v>253800</v>
      </c>
      <c r="R494" s="9"/>
      <c r="S494" s="9"/>
    </row>
    <row r="495" spans="1:19">
      <c r="A495" s="25" t="s">
        <v>532</v>
      </c>
      <c r="B495" s="23">
        <v>5894271</v>
      </c>
      <c r="C495" s="17">
        <v>9140134</v>
      </c>
      <c r="D495" s="18" t="s">
        <v>37</v>
      </c>
      <c r="E495" s="7">
        <v>1.3</v>
      </c>
      <c r="F495" s="7">
        <v>0</v>
      </c>
      <c r="G495" s="8">
        <v>0</v>
      </c>
      <c r="H495" s="8">
        <v>0</v>
      </c>
      <c r="I495" s="8">
        <v>1</v>
      </c>
      <c r="J495" s="9"/>
      <c r="K495" s="9">
        <v>240800</v>
      </c>
      <c r="L495" s="9"/>
      <c r="M495" s="9"/>
      <c r="N495" s="12">
        <v>240800</v>
      </c>
      <c r="O495" s="9"/>
      <c r="P495" s="9">
        <v>176186</v>
      </c>
      <c r="Q495" s="16">
        <v>64614</v>
      </c>
      <c r="R495" s="9"/>
      <c r="S495" s="9"/>
    </row>
    <row r="496" spans="1:19">
      <c r="A496" s="25" t="s">
        <v>532</v>
      </c>
      <c r="B496" s="23">
        <v>5894271</v>
      </c>
      <c r="C496" s="17">
        <v>4829159</v>
      </c>
      <c r="D496" s="18" t="s">
        <v>27</v>
      </c>
      <c r="E496" s="7">
        <v>1.2</v>
      </c>
      <c r="F496" s="7">
        <v>0</v>
      </c>
      <c r="G496" s="8">
        <v>0</v>
      </c>
      <c r="H496" s="8">
        <v>0</v>
      </c>
      <c r="I496" s="8">
        <v>1</v>
      </c>
      <c r="J496" s="9"/>
      <c r="K496" s="9">
        <v>242300</v>
      </c>
      <c r="L496" s="9"/>
      <c r="M496" s="9"/>
      <c r="N496" s="12">
        <v>242300</v>
      </c>
      <c r="O496" s="9"/>
      <c r="P496" s="9">
        <v>76300</v>
      </c>
      <c r="Q496" s="16">
        <v>166000</v>
      </c>
      <c r="R496" s="9"/>
      <c r="S496" s="9"/>
    </row>
    <row r="497" spans="1:19">
      <c r="A497" s="25" t="s">
        <v>532</v>
      </c>
      <c r="B497" s="23">
        <v>5894271</v>
      </c>
      <c r="C497" s="17">
        <v>3208168</v>
      </c>
      <c r="D497" s="18" t="s">
        <v>46</v>
      </c>
      <c r="E497" s="7">
        <v>0.5</v>
      </c>
      <c r="F497" s="7">
        <v>0</v>
      </c>
      <c r="G497" s="8">
        <v>0</v>
      </c>
      <c r="H497" s="8">
        <v>1</v>
      </c>
      <c r="I497" s="8">
        <v>1</v>
      </c>
      <c r="J497" s="9"/>
      <c r="K497" s="9">
        <v>111700</v>
      </c>
      <c r="L497" s="9"/>
      <c r="M497" s="9"/>
      <c r="N497" s="12">
        <v>111700</v>
      </c>
      <c r="O497" s="9"/>
      <c r="P497" s="9">
        <v>11800</v>
      </c>
      <c r="Q497" s="16">
        <v>99900</v>
      </c>
      <c r="R497" s="9"/>
      <c r="S497" s="9"/>
    </row>
    <row r="498" spans="1:19">
      <c r="A498" s="25" t="s">
        <v>508</v>
      </c>
      <c r="B498" s="23">
        <v>472263</v>
      </c>
      <c r="C498" s="17">
        <v>4545853</v>
      </c>
      <c r="D498" s="18" t="s">
        <v>25</v>
      </c>
      <c r="E498" s="7">
        <v>4.5</v>
      </c>
      <c r="F498" s="7">
        <v>0</v>
      </c>
      <c r="G498" s="8">
        <v>0</v>
      </c>
      <c r="H498" s="8">
        <v>1</v>
      </c>
      <c r="I498" s="8">
        <v>0</v>
      </c>
      <c r="J498" s="9"/>
      <c r="K498" s="9">
        <v>1345300</v>
      </c>
      <c r="L498" s="9"/>
      <c r="M498" s="9"/>
      <c r="N498" s="12">
        <v>1345300</v>
      </c>
      <c r="O498" s="9"/>
      <c r="P498" s="9"/>
      <c r="Q498" s="16">
        <v>1345300</v>
      </c>
      <c r="R498" s="9"/>
      <c r="S498" s="9"/>
    </row>
    <row r="499" spans="1:19">
      <c r="A499" s="26" t="s">
        <v>502</v>
      </c>
      <c r="B499" s="27">
        <v>67778399</v>
      </c>
      <c r="C499" s="24">
        <v>4638571</v>
      </c>
      <c r="D499" s="28" t="s">
        <v>533</v>
      </c>
      <c r="E499" s="7">
        <v>0</v>
      </c>
      <c r="F499" s="7">
        <v>3</v>
      </c>
      <c r="G499" s="8">
        <v>1</v>
      </c>
      <c r="H499" s="8">
        <v>0</v>
      </c>
      <c r="I499" s="8">
        <v>0</v>
      </c>
      <c r="J499" s="29"/>
      <c r="K499" s="29">
        <v>219000</v>
      </c>
      <c r="L499" s="29"/>
      <c r="M499" s="29"/>
      <c r="N499" s="30">
        <v>219000</v>
      </c>
      <c r="O499" s="29"/>
      <c r="P499" s="29"/>
      <c r="Q499" s="16">
        <v>219000</v>
      </c>
      <c r="R499" s="9"/>
      <c r="S499" s="9"/>
    </row>
  </sheetData>
  <autoFilter ref="A7:Q499" xr:uid="{552A910B-CF62-4821-A762-9489FC27F73F}"/>
  <mergeCells count="21">
    <mergeCell ref="A1:Q1"/>
    <mergeCell ref="A2:Q2"/>
    <mergeCell ref="A4:A7"/>
    <mergeCell ref="B4:B7"/>
    <mergeCell ref="C4:C7"/>
    <mergeCell ref="D4:D7"/>
    <mergeCell ref="G4:G7"/>
    <mergeCell ref="E4:E7"/>
    <mergeCell ref="F4:F7"/>
    <mergeCell ref="H4:H7"/>
    <mergeCell ref="I4:I7"/>
    <mergeCell ref="J4:J7"/>
    <mergeCell ref="K4:K7"/>
    <mergeCell ref="L4:L7"/>
    <mergeCell ref="M4:M7"/>
    <mergeCell ref="R4:R7"/>
    <mergeCell ref="S4:S7"/>
    <mergeCell ref="N4:N7"/>
    <mergeCell ref="O4:O7"/>
    <mergeCell ref="P4:P7"/>
    <mergeCell ref="Q4:Q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7A4C2-BFD1-4942-B7FE-98D7FE8F9D94}">
  <dimension ref="A1:S509"/>
  <sheetViews>
    <sheetView workbookViewId="0">
      <selection activeCell="E516" sqref="E516"/>
    </sheetView>
  </sheetViews>
  <sheetFormatPr defaultColWidth="15.5703125" defaultRowHeight="15"/>
  <cols>
    <col min="5" max="5" width="13.28515625" style="2" customWidth="1"/>
    <col min="6" max="6" width="13.5703125" style="2" customWidth="1"/>
  </cols>
  <sheetData>
    <row r="1" spans="1:19">
      <c r="A1" s="210" t="s">
        <v>534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19">
      <c r="E2"/>
      <c r="F2"/>
    </row>
    <row r="3" spans="1:19" ht="15.75" thickBot="1"/>
    <row r="4" spans="1:19" s="41" customFormat="1" ht="15.75" thickBot="1">
      <c r="A4" s="223" t="s">
        <v>1</v>
      </c>
      <c r="B4" s="223" t="s">
        <v>2</v>
      </c>
      <c r="C4" s="223" t="s">
        <v>3</v>
      </c>
      <c r="D4" s="223" t="s">
        <v>4</v>
      </c>
      <c r="E4" s="223" t="s">
        <v>5</v>
      </c>
      <c r="F4" s="223" t="s">
        <v>6</v>
      </c>
      <c r="G4" s="220" t="s">
        <v>535</v>
      </c>
      <c r="H4" s="220" t="s">
        <v>536</v>
      </c>
      <c r="I4" s="220" t="s">
        <v>537</v>
      </c>
      <c r="J4" s="220" t="s">
        <v>538</v>
      </c>
      <c r="K4" s="220" t="s">
        <v>539</v>
      </c>
      <c r="L4" s="217" t="s">
        <v>14</v>
      </c>
      <c r="M4" s="220" t="s">
        <v>540</v>
      </c>
      <c r="N4" s="217" t="s">
        <v>541</v>
      </c>
      <c r="O4" s="220" t="s">
        <v>17</v>
      </c>
    </row>
    <row r="5" spans="1:19" s="41" customFormat="1" ht="15.75" thickBot="1">
      <c r="A5" s="223"/>
      <c r="B5" s="223"/>
      <c r="C5" s="223"/>
      <c r="D5" s="223"/>
      <c r="E5" s="223"/>
      <c r="F5" s="223"/>
      <c r="G5" s="221"/>
      <c r="H5" s="221"/>
      <c r="I5" s="221"/>
      <c r="J5" s="221"/>
      <c r="K5" s="221"/>
      <c r="L5" s="218"/>
      <c r="M5" s="221"/>
      <c r="N5" s="218"/>
      <c r="O5" s="221"/>
    </row>
    <row r="6" spans="1:19" s="41" customFormat="1" ht="15.75" thickBot="1">
      <c r="A6" s="223"/>
      <c r="B6" s="223"/>
      <c r="C6" s="223"/>
      <c r="D6" s="223"/>
      <c r="E6" s="223"/>
      <c r="F6" s="223"/>
      <c r="G6" s="221"/>
      <c r="H6" s="221"/>
      <c r="I6" s="221"/>
      <c r="J6" s="221"/>
      <c r="K6" s="221"/>
      <c r="L6" s="218"/>
      <c r="M6" s="221"/>
      <c r="N6" s="218"/>
      <c r="O6" s="221"/>
    </row>
    <row r="7" spans="1:19" s="41" customFormat="1" ht="15.75" thickBot="1">
      <c r="A7" s="223"/>
      <c r="B7" s="223"/>
      <c r="C7" s="223"/>
      <c r="D7" s="223"/>
      <c r="E7" s="223"/>
      <c r="F7" s="223"/>
      <c r="G7" s="221"/>
      <c r="H7" s="221"/>
      <c r="I7" s="221"/>
      <c r="J7" s="221"/>
      <c r="K7" s="221"/>
      <c r="L7" s="219"/>
      <c r="M7" s="222"/>
      <c r="N7" s="219"/>
      <c r="O7" s="222"/>
    </row>
    <row r="8" spans="1:19" ht="15.75" thickBot="1">
      <c r="A8" s="42" t="s">
        <v>23</v>
      </c>
      <c r="B8" s="42">
        <v>27240185</v>
      </c>
      <c r="C8" s="42">
        <v>2603805</v>
      </c>
      <c r="D8" s="42" t="s">
        <v>25</v>
      </c>
      <c r="E8" s="42">
        <v>6.45</v>
      </c>
      <c r="F8" s="42" t="s">
        <v>22</v>
      </c>
      <c r="G8" s="32">
        <v>4057900</v>
      </c>
      <c r="H8" s="32">
        <v>328200</v>
      </c>
      <c r="I8" s="32">
        <v>0</v>
      </c>
      <c r="J8" s="32">
        <v>48300</v>
      </c>
      <c r="K8" s="33">
        <v>120600</v>
      </c>
      <c r="L8" s="33">
        <f>G8+H8+I8+J8+K8</f>
        <v>4555000</v>
      </c>
      <c r="M8" s="42"/>
      <c r="N8" s="43"/>
      <c r="O8" s="34">
        <f>L8-M8-N8</f>
        <v>4555000</v>
      </c>
    </row>
    <row r="9" spans="1:19" ht="15.75" thickBot="1">
      <c r="A9" s="42" t="s">
        <v>23</v>
      </c>
      <c r="B9" s="42">
        <v>27240185</v>
      </c>
      <c r="C9" s="42">
        <v>3619641</v>
      </c>
      <c r="D9" s="42" t="s">
        <v>26</v>
      </c>
      <c r="E9" s="42">
        <v>3.95</v>
      </c>
      <c r="F9" s="42" t="s">
        <v>22</v>
      </c>
      <c r="G9" s="32">
        <v>3062500</v>
      </c>
      <c r="H9" s="32">
        <v>206900</v>
      </c>
      <c r="I9" s="32">
        <v>0</v>
      </c>
      <c r="J9" s="32">
        <v>59800</v>
      </c>
      <c r="K9" s="33">
        <v>148700</v>
      </c>
      <c r="L9" s="33">
        <f t="shared" ref="L9:L72" si="0">G9+H9+I9+J9+K9</f>
        <v>3477900</v>
      </c>
      <c r="M9" s="42"/>
      <c r="N9" s="43"/>
      <c r="O9" s="34">
        <f t="shared" ref="O9:O72" si="1">L9-M9-N9</f>
        <v>3477900</v>
      </c>
    </row>
    <row r="10" spans="1:19" ht="15.75" thickBot="1">
      <c r="A10" s="42" t="s">
        <v>23</v>
      </c>
      <c r="B10" s="42">
        <v>27240185</v>
      </c>
      <c r="C10" s="42">
        <v>8118529</v>
      </c>
      <c r="D10" s="42" t="s">
        <v>27</v>
      </c>
      <c r="E10" s="42">
        <v>4.25</v>
      </c>
      <c r="F10" s="42">
        <v>3</v>
      </c>
      <c r="G10" s="32">
        <v>3161000</v>
      </c>
      <c r="H10" s="32">
        <v>219800</v>
      </c>
      <c r="I10" s="32">
        <v>0</v>
      </c>
      <c r="J10" s="32">
        <v>50200</v>
      </c>
      <c r="K10" s="33">
        <v>0</v>
      </c>
      <c r="L10" s="33">
        <f t="shared" si="0"/>
        <v>3431000</v>
      </c>
      <c r="M10" s="42"/>
      <c r="N10" s="43"/>
      <c r="O10" s="34">
        <f t="shared" si="1"/>
        <v>3431000</v>
      </c>
    </row>
    <row r="11" spans="1:19" ht="15.75" thickBot="1">
      <c r="A11" s="42" t="s">
        <v>28</v>
      </c>
      <c r="B11" s="42">
        <v>28441397</v>
      </c>
      <c r="C11" s="42">
        <v>9924510</v>
      </c>
      <c r="D11" s="42" t="s">
        <v>30</v>
      </c>
      <c r="E11" s="42" t="s">
        <v>22</v>
      </c>
      <c r="F11" s="42">
        <v>45</v>
      </c>
      <c r="G11" s="32">
        <v>4170400</v>
      </c>
      <c r="H11" s="32">
        <v>0</v>
      </c>
      <c r="I11" s="32">
        <v>0</v>
      </c>
      <c r="J11" s="32">
        <v>0</v>
      </c>
      <c r="K11" s="33">
        <v>124100</v>
      </c>
      <c r="L11" s="33">
        <f t="shared" si="0"/>
        <v>4294500</v>
      </c>
      <c r="M11" s="42"/>
      <c r="N11" s="43"/>
      <c r="O11" s="34">
        <f t="shared" si="1"/>
        <v>4294500</v>
      </c>
    </row>
    <row r="12" spans="1:19" ht="15.75" thickBot="1">
      <c r="A12" s="42" t="s">
        <v>31</v>
      </c>
      <c r="B12" s="42">
        <v>29029651</v>
      </c>
      <c r="C12" s="42">
        <v>4776459</v>
      </c>
      <c r="D12" s="42" t="s">
        <v>30</v>
      </c>
      <c r="E12" s="42" t="s">
        <v>22</v>
      </c>
      <c r="F12" s="42">
        <v>20</v>
      </c>
      <c r="G12" s="32">
        <v>3007400</v>
      </c>
      <c r="H12" s="32">
        <v>0</v>
      </c>
      <c r="I12" s="32">
        <v>0</v>
      </c>
      <c r="J12" s="32">
        <v>0</v>
      </c>
      <c r="K12" s="33">
        <v>89400</v>
      </c>
      <c r="L12" s="33">
        <f t="shared" si="0"/>
        <v>3096800</v>
      </c>
      <c r="M12" s="35">
        <v>774200</v>
      </c>
      <c r="N12" s="35"/>
      <c r="O12" s="34">
        <f t="shared" si="1"/>
        <v>2322600</v>
      </c>
    </row>
    <row r="13" spans="1:19" ht="15.75" thickBot="1">
      <c r="A13" s="42" t="s">
        <v>33</v>
      </c>
      <c r="B13" s="42">
        <v>28446003</v>
      </c>
      <c r="C13" s="42">
        <v>8941598</v>
      </c>
      <c r="D13" s="42" t="s">
        <v>30</v>
      </c>
      <c r="E13" s="42" t="s">
        <v>22</v>
      </c>
      <c r="F13" s="42">
        <v>28</v>
      </c>
      <c r="G13" s="32">
        <v>3558600</v>
      </c>
      <c r="H13" s="32">
        <v>0</v>
      </c>
      <c r="I13" s="32">
        <v>0</v>
      </c>
      <c r="J13" s="32">
        <v>0</v>
      </c>
      <c r="K13" s="33">
        <v>105900</v>
      </c>
      <c r="L13" s="33">
        <f t="shared" si="0"/>
        <v>3664500</v>
      </c>
      <c r="M13" s="42"/>
      <c r="N13" s="43"/>
      <c r="O13" s="34">
        <f t="shared" si="1"/>
        <v>3664500</v>
      </c>
    </row>
    <row r="14" spans="1:19" ht="15.75" thickBot="1">
      <c r="A14" s="42" t="s">
        <v>35</v>
      </c>
      <c r="B14" s="42">
        <v>27226751</v>
      </c>
      <c r="C14" s="42">
        <v>1094046</v>
      </c>
      <c r="D14" s="42" t="s">
        <v>37</v>
      </c>
      <c r="E14" s="42">
        <v>11.25</v>
      </c>
      <c r="F14" s="42" t="s">
        <v>22</v>
      </c>
      <c r="G14" s="32">
        <v>3921200</v>
      </c>
      <c r="H14" s="32">
        <v>532500</v>
      </c>
      <c r="I14" s="32">
        <v>0</v>
      </c>
      <c r="J14" s="32">
        <v>0</v>
      </c>
      <c r="K14" s="33">
        <v>116700</v>
      </c>
      <c r="L14" s="33">
        <f t="shared" si="0"/>
        <v>4570400</v>
      </c>
      <c r="M14" s="42"/>
      <c r="N14" s="43"/>
      <c r="O14" s="34">
        <f t="shared" si="1"/>
        <v>4570400</v>
      </c>
    </row>
    <row r="15" spans="1:19" ht="15.75" thickBot="1">
      <c r="A15" s="42" t="s">
        <v>35</v>
      </c>
      <c r="B15" s="42">
        <v>27226751</v>
      </c>
      <c r="C15" s="42">
        <v>3837595</v>
      </c>
      <c r="D15" s="42" t="s">
        <v>27</v>
      </c>
      <c r="E15" s="42" t="s">
        <v>22</v>
      </c>
      <c r="F15" s="42">
        <v>5</v>
      </c>
      <c r="G15" s="32">
        <v>351800</v>
      </c>
      <c r="H15" s="32">
        <v>0</v>
      </c>
      <c r="I15" s="32">
        <v>0</v>
      </c>
      <c r="J15" s="32">
        <v>0</v>
      </c>
      <c r="K15" s="33">
        <v>4800</v>
      </c>
      <c r="L15" s="33">
        <f t="shared" si="0"/>
        <v>356600</v>
      </c>
      <c r="M15" s="42"/>
      <c r="N15" s="43"/>
      <c r="O15" s="34">
        <f t="shared" si="1"/>
        <v>356600</v>
      </c>
    </row>
    <row r="16" spans="1:19" ht="15.75" thickBot="1">
      <c r="A16" s="42" t="s">
        <v>35</v>
      </c>
      <c r="B16" s="42">
        <v>27226751</v>
      </c>
      <c r="C16" s="42">
        <v>8477167</v>
      </c>
      <c r="D16" s="42" t="s">
        <v>25</v>
      </c>
      <c r="E16" s="42">
        <v>2.85</v>
      </c>
      <c r="F16" s="42" t="s">
        <v>22</v>
      </c>
      <c r="G16" s="32">
        <v>1284700</v>
      </c>
      <c r="H16" s="32">
        <v>142500</v>
      </c>
      <c r="I16" s="32">
        <v>0</v>
      </c>
      <c r="J16" s="32">
        <v>0</v>
      </c>
      <c r="K16" s="33">
        <v>38300</v>
      </c>
      <c r="L16" s="33">
        <f t="shared" si="0"/>
        <v>1465500</v>
      </c>
      <c r="M16" s="42"/>
      <c r="N16" s="43"/>
      <c r="O16" s="34">
        <f t="shared" si="1"/>
        <v>1465500</v>
      </c>
    </row>
    <row r="17" spans="1:15" ht="15.75" thickBot="1">
      <c r="A17" s="42" t="s">
        <v>38</v>
      </c>
      <c r="B17" s="42">
        <v>873713</v>
      </c>
      <c r="C17" s="42">
        <v>3056000</v>
      </c>
      <c r="D17" s="42" t="s">
        <v>40</v>
      </c>
      <c r="E17" s="42" t="s">
        <v>22</v>
      </c>
      <c r="F17" s="42">
        <v>100</v>
      </c>
      <c r="G17" s="32">
        <v>13008800</v>
      </c>
      <c r="H17" s="32">
        <v>1247800</v>
      </c>
      <c r="I17" s="32">
        <v>0</v>
      </c>
      <c r="J17" s="32">
        <v>940500</v>
      </c>
      <c r="K17" s="33">
        <v>386800</v>
      </c>
      <c r="L17" s="33">
        <f t="shared" si="0"/>
        <v>15583900</v>
      </c>
      <c r="M17" s="42"/>
      <c r="N17" s="43"/>
      <c r="O17" s="34">
        <f t="shared" si="1"/>
        <v>15583900</v>
      </c>
    </row>
    <row r="18" spans="1:15" ht="15.75" thickBot="1">
      <c r="A18" s="42" t="s">
        <v>38</v>
      </c>
      <c r="B18" s="42">
        <v>873713</v>
      </c>
      <c r="C18" s="42">
        <v>6540748</v>
      </c>
      <c r="D18" s="42" t="s">
        <v>37</v>
      </c>
      <c r="E18" s="42">
        <v>3</v>
      </c>
      <c r="F18" s="42" t="s">
        <v>22</v>
      </c>
      <c r="G18" s="32">
        <v>756800</v>
      </c>
      <c r="H18" s="32">
        <v>117500</v>
      </c>
      <c r="I18" s="32">
        <v>0</v>
      </c>
      <c r="J18" s="32">
        <v>0</v>
      </c>
      <c r="K18" s="33">
        <v>22500</v>
      </c>
      <c r="L18" s="33">
        <f t="shared" si="0"/>
        <v>896800</v>
      </c>
      <c r="M18" s="42"/>
      <c r="N18" s="43"/>
      <c r="O18" s="34">
        <f t="shared" si="1"/>
        <v>896800</v>
      </c>
    </row>
    <row r="19" spans="1:15" ht="15.75" thickBot="1">
      <c r="A19" s="42" t="s">
        <v>41</v>
      </c>
      <c r="B19" s="42">
        <v>24153621</v>
      </c>
      <c r="C19" s="42">
        <v>4816270</v>
      </c>
      <c r="D19" s="42" t="s">
        <v>37</v>
      </c>
      <c r="E19" s="42">
        <v>11.1</v>
      </c>
      <c r="F19" s="42" t="s">
        <v>22</v>
      </c>
      <c r="G19" s="32">
        <v>4049300</v>
      </c>
      <c r="H19" s="32">
        <v>499800</v>
      </c>
      <c r="I19" s="32">
        <v>0</v>
      </c>
      <c r="J19" s="32">
        <v>0</v>
      </c>
      <c r="K19" s="33">
        <v>0</v>
      </c>
      <c r="L19" s="33">
        <f t="shared" si="0"/>
        <v>4549100</v>
      </c>
      <c r="M19" s="42"/>
      <c r="N19" s="43"/>
      <c r="O19" s="34">
        <f t="shared" si="1"/>
        <v>4549100</v>
      </c>
    </row>
    <row r="20" spans="1:15" ht="15.75" thickBot="1">
      <c r="A20" s="42" t="s">
        <v>43</v>
      </c>
      <c r="B20" s="42">
        <v>43873499</v>
      </c>
      <c r="C20" s="42">
        <v>1048270</v>
      </c>
      <c r="D20" s="42" t="s">
        <v>21</v>
      </c>
      <c r="E20" s="42">
        <v>3.35</v>
      </c>
      <c r="F20" s="42" t="s">
        <v>22</v>
      </c>
      <c r="G20" s="32">
        <v>1639200</v>
      </c>
      <c r="H20" s="32">
        <v>148500</v>
      </c>
      <c r="I20" s="32">
        <v>0</v>
      </c>
      <c r="J20" s="32">
        <v>34000</v>
      </c>
      <c r="K20" s="33">
        <v>48700</v>
      </c>
      <c r="L20" s="33">
        <f t="shared" si="0"/>
        <v>1870400</v>
      </c>
      <c r="M20" s="42"/>
      <c r="N20" s="43"/>
      <c r="O20" s="34">
        <f t="shared" si="1"/>
        <v>1870400</v>
      </c>
    </row>
    <row r="21" spans="1:15" ht="15.75" thickBot="1">
      <c r="A21" s="42" t="s">
        <v>43</v>
      </c>
      <c r="B21" s="42">
        <v>43873499</v>
      </c>
      <c r="C21" s="42">
        <v>5839483</v>
      </c>
      <c r="D21" s="42" t="s">
        <v>45</v>
      </c>
      <c r="E21" s="42">
        <v>1.25</v>
      </c>
      <c r="F21" s="42" t="s">
        <v>22</v>
      </c>
      <c r="G21" s="32">
        <v>579700</v>
      </c>
      <c r="H21" s="32">
        <v>65100</v>
      </c>
      <c r="I21" s="32">
        <v>0</v>
      </c>
      <c r="J21" s="32">
        <v>14900</v>
      </c>
      <c r="K21" s="33">
        <v>28100</v>
      </c>
      <c r="L21" s="33">
        <f t="shared" si="0"/>
        <v>687800</v>
      </c>
      <c r="M21" s="42"/>
      <c r="N21" s="43"/>
      <c r="O21" s="34">
        <f t="shared" si="1"/>
        <v>687800</v>
      </c>
    </row>
    <row r="22" spans="1:15" ht="15.75" thickBot="1">
      <c r="A22" s="42" t="s">
        <v>43</v>
      </c>
      <c r="B22" s="42">
        <v>43873499</v>
      </c>
      <c r="C22" s="42">
        <v>7026827</v>
      </c>
      <c r="D22" s="42" t="s">
        <v>46</v>
      </c>
      <c r="E22" s="42">
        <v>1.9</v>
      </c>
      <c r="F22" s="42" t="s">
        <v>22</v>
      </c>
      <c r="G22" s="32">
        <v>562700</v>
      </c>
      <c r="H22" s="32">
        <v>33700</v>
      </c>
      <c r="I22" s="32">
        <v>0</v>
      </c>
      <c r="J22" s="32">
        <v>11300</v>
      </c>
      <c r="K22" s="33">
        <v>27300</v>
      </c>
      <c r="L22" s="33">
        <f t="shared" si="0"/>
        <v>635000</v>
      </c>
      <c r="M22" s="42"/>
      <c r="N22" s="43"/>
      <c r="O22" s="34">
        <f t="shared" si="1"/>
        <v>635000</v>
      </c>
    </row>
    <row r="23" spans="1:15" ht="15.75" thickBot="1">
      <c r="A23" s="42" t="s">
        <v>43</v>
      </c>
      <c r="B23" s="42">
        <v>43873499</v>
      </c>
      <c r="C23" s="42">
        <v>8168193</v>
      </c>
      <c r="D23" s="42" t="s">
        <v>40</v>
      </c>
      <c r="E23" s="42" t="s">
        <v>22</v>
      </c>
      <c r="F23" s="42">
        <v>27</v>
      </c>
      <c r="G23" s="32">
        <v>4154200</v>
      </c>
      <c r="H23" s="32">
        <v>431900</v>
      </c>
      <c r="I23" s="32">
        <v>0</v>
      </c>
      <c r="J23" s="32">
        <v>69800</v>
      </c>
      <c r="K23" s="33">
        <v>54200</v>
      </c>
      <c r="L23" s="33">
        <f t="shared" si="0"/>
        <v>4710100</v>
      </c>
      <c r="M23" s="42"/>
      <c r="N23" s="43"/>
      <c r="O23" s="34">
        <f t="shared" si="1"/>
        <v>4710100</v>
      </c>
    </row>
    <row r="24" spans="1:15" ht="15.75" thickBot="1">
      <c r="A24" s="42" t="s">
        <v>47</v>
      </c>
      <c r="B24" s="42">
        <v>71234438</v>
      </c>
      <c r="C24" s="42">
        <v>4998037</v>
      </c>
      <c r="D24" s="42" t="s">
        <v>49</v>
      </c>
      <c r="E24" s="42" t="s">
        <v>22</v>
      </c>
      <c r="F24" s="42">
        <v>35</v>
      </c>
      <c r="G24" s="32">
        <v>10319300</v>
      </c>
      <c r="H24" s="32">
        <v>843200</v>
      </c>
      <c r="I24" s="32">
        <v>0</v>
      </c>
      <c r="J24" s="32">
        <v>131800</v>
      </c>
      <c r="K24" s="33">
        <v>0</v>
      </c>
      <c r="L24" s="33">
        <f t="shared" si="0"/>
        <v>11294300</v>
      </c>
      <c r="M24" s="42"/>
      <c r="N24" s="43"/>
      <c r="O24" s="34">
        <f t="shared" si="1"/>
        <v>11294300</v>
      </c>
    </row>
    <row r="25" spans="1:15" ht="15.75" thickBot="1">
      <c r="A25" s="42" t="s">
        <v>47</v>
      </c>
      <c r="B25" s="42">
        <v>71234438</v>
      </c>
      <c r="C25" s="42">
        <v>5157699</v>
      </c>
      <c r="D25" s="42" t="s">
        <v>50</v>
      </c>
      <c r="E25" s="42" t="s">
        <v>22</v>
      </c>
      <c r="F25" s="42">
        <v>63</v>
      </c>
      <c r="G25" s="32">
        <v>18077500</v>
      </c>
      <c r="H25" s="32">
        <v>1343000</v>
      </c>
      <c r="I25" s="32">
        <v>0</v>
      </c>
      <c r="J25" s="32">
        <v>204000</v>
      </c>
      <c r="K25" s="33">
        <v>529100</v>
      </c>
      <c r="L25" s="33">
        <f t="shared" si="0"/>
        <v>20153600</v>
      </c>
      <c r="M25" s="42"/>
      <c r="N25" s="43"/>
      <c r="O25" s="34">
        <f t="shared" si="1"/>
        <v>20153600</v>
      </c>
    </row>
    <row r="26" spans="1:15" ht="15.75" thickBot="1">
      <c r="A26" s="42" t="s">
        <v>542</v>
      </c>
      <c r="B26" s="42">
        <v>7809395</v>
      </c>
      <c r="C26" s="42">
        <v>4301301</v>
      </c>
      <c r="D26" s="42" t="s">
        <v>46</v>
      </c>
      <c r="E26" s="42">
        <v>2</v>
      </c>
      <c r="F26" s="42" t="s">
        <v>22</v>
      </c>
      <c r="G26" s="32">
        <v>654600</v>
      </c>
      <c r="H26" s="32">
        <v>50000</v>
      </c>
      <c r="I26" s="32">
        <v>0</v>
      </c>
      <c r="J26" s="32">
        <v>0</v>
      </c>
      <c r="K26" s="33">
        <v>8700</v>
      </c>
      <c r="L26" s="33">
        <f t="shared" si="0"/>
        <v>713300</v>
      </c>
      <c r="M26" s="42"/>
      <c r="N26" s="43">
        <v>232</v>
      </c>
      <c r="O26" s="34">
        <f t="shared" si="1"/>
        <v>713068</v>
      </c>
    </row>
    <row r="27" spans="1:15" ht="15.75" thickBot="1">
      <c r="A27" s="42" t="s">
        <v>51</v>
      </c>
      <c r="B27" s="42">
        <v>27656535</v>
      </c>
      <c r="C27" s="42">
        <v>2900164</v>
      </c>
      <c r="D27" s="42" t="s">
        <v>27</v>
      </c>
      <c r="E27" s="42" t="s">
        <v>22</v>
      </c>
      <c r="F27" s="42">
        <v>5</v>
      </c>
      <c r="G27" s="32">
        <v>1156500</v>
      </c>
      <c r="H27" s="32">
        <v>149100</v>
      </c>
      <c r="I27" s="32">
        <v>0</v>
      </c>
      <c r="J27" s="32">
        <v>46800</v>
      </c>
      <c r="K27" s="33">
        <v>34400</v>
      </c>
      <c r="L27" s="33">
        <f t="shared" si="0"/>
        <v>1386800</v>
      </c>
      <c r="M27" s="42"/>
      <c r="N27" s="43"/>
      <c r="O27" s="34">
        <f t="shared" si="1"/>
        <v>1386800</v>
      </c>
    </row>
    <row r="28" spans="1:15" ht="15.75" thickBot="1">
      <c r="A28" s="42" t="s">
        <v>51</v>
      </c>
      <c r="B28" s="42">
        <v>27656535</v>
      </c>
      <c r="C28" s="42">
        <v>3641763</v>
      </c>
      <c r="D28" s="42" t="s">
        <v>30</v>
      </c>
      <c r="E28" s="42" t="s">
        <v>22</v>
      </c>
      <c r="F28" s="42">
        <v>58</v>
      </c>
      <c r="G28" s="32">
        <v>8584300</v>
      </c>
      <c r="H28" s="32">
        <v>1169100</v>
      </c>
      <c r="I28" s="32">
        <v>0</v>
      </c>
      <c r="J28" s="32">
        <v>430600</v>
      </c>
      <c r="K28" s="33">
        <v>255300</v>
      </c>
      <c r="L28" s="33">
        <f t="shared" si="0"/>
        <v>10439300</v>
      </c>
      <c r="M28" s="42"/>
      <c r="N28" s="43"/>
      <c r="O28" s="34">
        <f t="shared" si="1"/>
        <v>10439300</v>
      </c>
    </row>
    <row r="29" spans="1:15" ht="15.75" thickBot="1">
      <c r="A29" s="42" t="s">
        <v>51</v>
      </c>
      <c r="B29" s="42">
        <v>27656535</v>
      </c>
      <c r="C29" s="42">
        <v>5096770</v>
      </c>
      <c r="D29" s="42" t="s">
        <v>27</v>
      </c>
      <c r="E29" s="42" t="s">
        <v>22</v>
      </c>
      <c r="F29" s="42">
        <v>10</v>
      </c>
      <c r="G29" s="32">
        <v>2371500</v>
      </c>
      <c r="H29" s="32">
        <v>225500</v>
      </c>
      <c r="I29" s="32">
        <v>0</v>
      </c>
      <c r="J29" s="32">
        <v>112300</v>
      </c>
      <c r="K29" s="33">
        <v>70500</v>
      </c>
      <c r="L29" s="33">
        <f t="shared" si="0"/>
        <v>2779800</v>
      </c>
      <c r="M29" s="42"/>
      <c r="N29" s="43"/>
      <c r="O29" s="34">
        <f t="shared" si="1"/>
        <v>2779800</v>
      </c>
    </row>
    <row r="30" spans="1:15" ht="15.75" thickBot="1">
      <c r="A30" s="42" t="s">
        <v>51</v>
      </c>
      <c r="B30" s="42">
        <v>27656535</v>
      </c>
      <c r="C30" s="42">
        <v>6193432</v>
      </c>
      <c r="D30" s="42" t="s">
        <v>30</v>
      </c>
      <c r="E30" s="42" t="s">
        <v>22</v>
      </c>
      <c r="F30" s="42">
        <v>100</v>
      </c>
      <c r="G30" s="32">
        <v>13958900</v>
      </c>
      <c r="H30" s="32">
        <v>1717300</v>
      </c>
      <c r="I30" s="32">
        <v>0</v>
      </c>
      <c r="J30" s="32">
        <v>486800</v>
      </c>
      <c r="K30" s="33">
        <v>415100</v>
      </c>
      <c r="L30" s="33">
        <f t="shared" si="0"/>
        <v>16578100</v>
      </c>
      <c r="M30" s="42"/>
      <c r="N30" s="43"/>
      <c r="O30" s="34">
        <f t="shared" si="1"/>
        <v>16578100</v>
      </c>
    </row>
    <row r="31" spans="1:15" ht="15.75" thickBot="1">
      <c r="A31" s="42" t="s">
        <v>51</v>
      </c>
      <c r="B31" s="42">
        <v>27656535</v>
      </c>
      <c r="C31" s="42">
        <v>8651176</v>
      </c>
      <c r="D31" s="42" t="s">
        <v>40</v>
      </c>
      <c r="E31" s="42" t="s">
        <v>22</v>
      </c>
      <c r="F31" s="42">
        <v>90</v>
      </c>
      <c r="G31" s="32">
        <v>14577800</v>
      </c>
      <c r="H31" s="32">
        <v>1745000</v>
      </c>
      <c r="I31" s="32">
        <v>0</v>
      </c>
      <c r="J31" s="32">
        <v>556700</v>
      </c>
      <c r="K31" s="33">
        <v>391300</v>
      </c>
      <c r="L31" s="33">
        <f t="shared" si="0"/>
        <v>17270800</v>
      </c>
      <c r="M31" s="42"/>
      <c r="N31" s="43"/>
      <c r="O31" s="34">
        <f t="shared" si="1"/>
        <v>17270800</v>
      </c>
    </row>
    <row r="32" spans="1:15" ht="15.75" thickBot="1">
      <c r="A32" s="42" t="s">
        <v>53</v>
      </c>
      <c r="B32" s="42">
        <v>22665005</v>
      </c>
      <c r="C32" s="42">
        <v>6711298</v>
      </c>
      <c r="D32" s="42" t="s">
        <v>46</v>
      </c>
      <c r="E32" s="42">
        <v>0.3</v>
      </c>
      <c r="F32" s="42" t="s">
        <v>22</v>
      </c>
      <c r="G32" s="32">
        <v>119600</v>
      </c>
      <c r="H32" s="32">
        <v>0</v>
      </c>
      <c r="I32" s="32">
        <v>0</v>
      </c>
      <c r="J32" s="32">
        <v>0</v>
      </c>
      <c r="K32" s="36">
        <v>0</v>
      </c>
      <c r="L32" s="33">
        <f t="shared" si="0"/>
        <v>119600</v>
      </c>
      <c r="M32" s="42"/>
      <c r="N32" s="43"/>
      <c r="O32" s="34">
        <f t="shared" si="1"/>
        <v>119600</v>
      </c>
    </row>
    <row r="33" spans="1:15" ht="15.75" thickBot="1">
      <c r="A33" s="42" t="s">
        <v>55</v>
      </c>
      <c r="B33" s="42">
        <v>3187276</v>
      </c>
      <c r="C33" s="42">
        <v>8363211</v>
      </c>
      <c r="D33" s="42" t="s">
        <v>27</v>
      </c>
      <c r="E33" s="42" t="s">
        <v>22</v>
      </c>
      <c r="F33" s="42">
        <v>6</v>
      </c>
      <c r="G33" s="32">
        <v>1175700</v>
      </c>
      <c r="H33" s="32">
        <v>0</v>
      </c>
      <c r="I33" s="32">
        <v>0</v>
      </c>
      <c r="J33" s="32">
        <v>0</v>
      </c>
      <c r="K33" s="33">
        <v>35000</v>
      </c>
      <c r="L33" s="33">
        <f t="shared" si="0"/>
        <v>1210700</v>
      </c>
      <c r="M33" s="42"/>
      <c r="N33" s="43"/>
      <c r="O33" s="34">
        <f t="shared" si="1"/>
        <v>1210700</v>
      </c>
    </row>
    <row r="34" spans="1:15" ht="15.75" thickBot="1">
      <c r="A34" s="42" t="s">
        <v>55</v>
      </c>
      <c r="B34" s="42">
        <v>3187276</v>
      </c>
      <c r="C34" s="42">
        <v>8825421</v>
      </c>
      <c r="D34" s="42" t="s">
        <v>40</v>
      </c>
      <c r="E34" s="42" t="s">
        <v>22</v>
      </c>
      <c r="F34" s="42">
        <v>44</v>
      </c>
      <c r="G34" s="32">
        <v>6339900</v>
      </c>
      <c r="H34" s="32">
        <v>0</v>
      </c>
      <c r="I34" s="32">
        <v>0</v>
      </c>
      <c r="J34" s="32">
        <v>0</v>
      </c>
      <c r="K34" s="33">
        <v>22500</v>
      </c>
      <c r="L34" s="33">
        <f t="shared" si="0"/>
        <v>6362400</v>
      </c>
      <c r="M34" s="42"/>
      <c r="N34" s="43"/>
      <c r="O34" s="34">
        <f t="shared" si="1"/>
        <v>6362400</v>
      </c>
    </row>
    <row r="35" spans="1:15" ht="15.75" thickBot="1">
      <c r="A35" s="42" t="s">
        <v>57</v>
      </c>
      <c r="B35" s="42">
        <v>2636298</v>
      </c>
      <c r="C35" s="42">
        <v>8061946</v>
      </c>
      <c r="D35" s="42" t="s">
        <v>59</v>
      </c>
      <c r="E35" s="42">
        <v>2</v>
      </c>
      <c r="F35" s="42" t="s">
        <v>22</v>
      </c>
      <c r="G35" s="32">
        <v>1516000</v>
      </c>
      <c r="H35" s="32">
        <v>101400</v>
      </c>
      <c r="I35" s="32">
        <v>0</v>
      </c>
      <c r="J35" s="32">
        <v>36400</v>
      </c>
      <c r="K35" s="33">
        <v>73100</v>
      </c>
      <c r="L35" s="33">
        <f t="shared" si="0"/>
        <v>1726900</v>
      </c>
      <c r="M35" s="42"/>
      <c r="N35" s="43"/>
      <c r="O35" s="34">
        <f t="shared" si="1"/>
        <v>1726900</v>
      </c>
    </row>
    <row r="36" spans="1:15" ht="15.75" thickBot="1">
      <c r="A36" s="42" t="s">
        <v>60</v>
      </c>
      <c r="B36" s="42">
        <v>6774750</v>
      </c>
      <c r="C36" s="42">
        <v>9375088</v>
      </c>
      <c r="D36" s="42" t="s">
        <v>46</v>
      </c>
      <c r="E36" s="42">
        <v>1.6</v>
      </c>
      <c r="F36" s="42" t="s">
        <v>22</v>
      </c>
      <c r="G36" s="32">
        <v>284800</v>
      </c>
      <c r="H36" s="32">
        <v>34800</v>
      </c>
      <c r="I36" s="32">
        <v>0</v>
      </c>
      <c r="J36" s="32">
        <v>10200</v>
      </c>
      <c r="K36" s="33">
        <v>13900</v>
      </c>
      <c r="L36" s="33">
        <f t="shared" si="0"/>
        <v>343700</v>
      </c>
      <c r="M36" s="42"/>
      <c r="N36" s="43"/>
      <c r="O36" s="34">
        <f t="shared" si="1"/>
        <v>343700</v>
      </c>
    </row>
    <row r="37" spans="1:15" ht="15.75" thickBot="1">
      <c r="A37" s="42" t="s">
        <v>62</v>
      </c>
      <c r="B37" s="42">
        <v>26594544</v>
      </c>
      <c r="C37" s="42">
        <v>2597232</v>
      </c>
      <c r="D37" s="42" t="s">
        <v>46</v>
      </c>
      <c r="E37" s="42">
        <v>9.07</v>
      </c>
      <c r="F37" s="42" t="s">
        <v>22</v>
      </c>
      <c r="G37" s="32">
        <v>2679000</v>
      </c>
      <c r="H37" s="32">
        <v>192200</v>
      </c>
      <c r="I37" s="32">
        <v>0</v>
      </c>
      <c r="J37" s="32">
        <v>0</v>
      </c>
      <c r="K37" s="33">
        <v>130000</v>
      </c>
      <c r="L37" s="33">
        <f t="shared" si="0"/>
        <v>3001200</v>
      </c>
      <c r="M37" s="42"/>
      <c r="N37" s="43"/>
      <c r="O37" s="34">
        <f t="shared" si="1"/>
        <v>3001200</v>
      </c>
    </row>
    <row r="38" spans="1:15" ht="15.75" thickBot="1">
      <c r="A38" s="42" t="s">
        <v>62</v>
      </c>
      <c r="B38" s="42">
        <v>26594544</v>
      </c>
      <c r="C38" s="42">
        <v>6473963</v>
      </c>
      <c r="D38" s="42" t="s">
        <v>21</v>
      </c>
      <c r="E38" s="42">
        <v>23.5</v>
      </c>
      <c r="F38" s="42" t="s">
        <v>22</v>
      </c>
      <c r="G38" s="32">
        <v>8362200</v>
      </c>
      <c r="H38" s="32">
        <v>726200</v>
      </c>
      <c r="I38" s="32">
        <v>0</v>
      </c>
      <c r="J38" s="32">
        <v>30800</v>
      </c>
      <c r="K38" s="33">
        <v>248700</v>
      </c>
      <c r="L38" s="33">
        <f t="shared" si="0"/>
        <v>9367900</v>
      </c>
      <c r="M38" s="42"/>
      <c r="N38" s="43"/>
      <c r="O38" s="34">
        <f t="shared" si="1"/>
        <v>9367900</v>
      </c>
    </row>
    <row r="39" spans="1:15" ht="15.75" thickBot="1">
      <c r="A39" s="42" t="s">
        <v>62</v>
      </c>
      <c r="B39" s="42">
        <v>26594544</v>
      </c>
      <c r="C39" s="42">
        <v>7620360</v>
      </c>
      <c r="D39" s="42" t="s">
        <v>26</v>
      </c>
      <c r="E39" s="42">
        <v>2.37</v>
      </c>
      <c r="F39" s="42" t="s">
        <v>22</v>
      </c>
      <c r="G39" s="32">
        <v>1022500</v>
      </c>
      <c r="H39" s="32">
        <v>68500</v>
      </c>
      <c r="I39" s="32">
        <v>0</v>
      </c>
      <c r="J39" s="32">
        <v>4300</v>
      </c>
      <c r="K39" s="33">
        <v>49700</v>
      </c>
      <c r="L39" s="33">
        <f t="shared" si="0"/>
        <v>1145000</v>
      </c>
      <c r="M39" s="42"/>
      <c r="N39" s="43"/>
      <c r="O39" s="34">
        <f t="shared" si="1"/>
        <v>1145000</v>
      </c>
    </row>
    <row r="40" spans="1:15" ht="15.75" thickBot="1">
      <c r="A40" s="42" t="s">
        <v>64</v>
      </c>
      <c r="B40" s="42">
        <v>71209948</v>
      </c>
      <c r="C40" s="42">
        <v>7285747</v>
      </c>
      <c r="D40" s="42" t="s">
        <v>46</v>
      </c>
      <c r="E40" s="42">
        <v>36.03</v>
      </c>
      <c r="F40" s="42" t="s">
        <v>22</v>
      </c>
      <c r="G40" s="32">
        <v>18076400</v>
      </c>
      <c r="H40" s="32">
        <v>1426400</v>
      </c>
      <c r="I40" s="32">
        <v>0</v>
      </c>
      <c r="J40" s="32">
        <v>121100</v>
      </c>
      <c r="K40" s="33">
        <v>877700</v>
      </c>
      <c r="L40" s="33">
        <f t="shared" si="0"/>
        <v>20501600</v>
      </c>
      <c r="M40" s="42"/>
      <c r="N40" s="43"/>
      <c r="O40" s="34">
        <f t="shared" si="1"/>
        <v>20501600</v>
      </c>
    </row>
    <row r="41" spans="1:15" ht="15.75" thickBot="1">
      <c r="A41" s="42" t="s">
        <v>66</v>
      </c>
      <c r="B41" s="42">
        <v>42727219</v>
      </c>
      <c r="C41" s="42">
        <v>1119109</v>
      </c>
      <c r="D41" s="42" t="s">
        <v>30</v>
      </c>
      <c r="E41" s="42" t="s">
        <v>22</v>
      </c>
      <c r="F41" s="42">
        <v>81</v>
      </c>
      <c r="G41" s="32">
        <v>13301200</v>
      </c>
      <c r="H41" s="32">
        <v>1677700</v>
      </c>
      <c r="I41" s="32">
        <v>0</v>
      </c>
      <c r="J41" s="32">
        <v>660300</v>
      </c>
      <c r="K41" s="33">
        <v>395600</v>
      </c>
      <c r="L41" s="33">
        <f t="shared" si="0"/>
        <v>16034800</v>
      </c>
      <c r="M41" s="42"/>
      <c r="N41" s="43"/>
      <c r="O41" s="34">
        <f t="shared" si="1"/>
        <v>16034800</v>
      </c>
    </row>
    <row r="42" spans="1:15" ht="15.75" thickBot="1">
      <c r="A42" s="42" t="s">
        <v>66</v>
      </c>
      <c r="B42" s="42">
        <v>42727219</v>
      </c>
      <c r="C42" s="42">
        <v>6702399</v>
      </c>
      <c r="D42" s="42" t="s">
        <v>40</v>
      </c>
      <c r="E42" s="42" t="s">
        <v>22</v>
      </c>
      <c r="F42" s="42">
        <v>139</v>
      </c>
      <c r="G42" s="32">
        <v>16851000</v>
      </c>
      <c r="H42" s="32">
        <v>1969200</v>
      </c>
      <c r="I42" s="32">
        <v>0</v>
      </c>
      <c r="J42" s="32">
        <v>1124300</v>
      </c>
      <c r="K42" s="33">
        <v>501100</v>
      </c>
      <c r="L42" s="33">
        <f t="shared" si="0"/>
        <v>20445600</v>
      </c>
      <c r="M42" s="42"/>
      <c r="N42" s="43"/>
      <c r="O42" s="34">
        <f t="shared" si="1"/>
        <v>20445600</v>
      </c>
    </row>
    <row r="43" spans="1:15" ht="15.75" thickBot="1">
      <c r="A43" s="42" t="s">
        <v>68</v>
      </c>
      <c r="B43" s="42">
        <v>70824282</v>
      </c>
      <c r="C43" s="42">
        <v>2202989</v>
      </c>
      <c r="D43" s="42" t="s">
        <v>27</v>
      </c>
      <c r="E43" s="42" t="s">
        <v>22</v>
      </c>
      <c r="F43" s="42">
        <v>9</v>
      </c>
      <c r="G43" s="32">
        <v>892000</v>
      </c>
      <c r="H43" s="32">
        <v>66900</v>
      </c>
      <c r="I43" s="32">
        <v>0</v>
      </c>
      <c r="J43" s="32">
        <v>46400</v>
      </c>
      <c r="K43" s="33">
        <v>26500</v>
      </c>
      <c r="L43" s="33">
        <f t="shared" si="0"/>
        <v>1031800</v>
      </c>
      <c r="M43" s="42"/>
      <c r="N43" s="43"/>
      <c r="O43" s="34">
        <f t="shared" si="1"/>
        <v>1031800</v>
      </c>
    </row>
    <row r="44" spans="1:15" ht="15.75" thickBot="1">
      <c r="A44" s="42" t="s">
        <v>68</v>
      </c>
      <c r="B44" s="42">
        <v>70824282</v>
      </c>
      <c r="C44" s="42">
        <v>3879478</v>
      </c>
      <c r="D44" s="42" t="s">
        <v>30</v>
      </c>
      <c r="E44" s="42" t="s">
        <v>22</v>
      </c>
      <c r="F44" s="42">
        <v>66</v>
      </c>
      <c r="G44" s="32">
        <v>12157700</v>
      </c>
      <c r="H44" s="32">
        <v>1146400</v>
      </c>
      <c r="I44" s="32">
        <v>0</v>
      </c>
      <c r="J44" s="32">
        <v>0</v>
      </c>
      <c r="K44" s="33">
        <v>0</v>
      </c>
      <c r="L44" s="33">
        <f t="shared" si="0"/>
        <v>13304100</v>
      </c>
      <c r="M44" s="42"/>
      <c r="N44" s="43"/>
      <c r="O44" s="34">
        <f t="shared" si="1"/>
        <v>13304100</v>
      </c>
    </row>
    <row r="45" spans="1:15" ht="15.75" thickBot="1">
      <c r="A45" s="42" t="s">
        <v>68</v>
      </c>
      <c r="B45" s="42">
        <v>70824282</v>
      </c>
      <c r="C45" s="42">
        <v>5529050</v>
      </c>
      <c r="D45" s="42" t="s">
        <v>40</v>
      </c>
      <c r="E45" s="42" t="s">
        <v>22</v>
      </c>
      <c r="F45" s="42">
        <v>108</v>
      </c>
      <c r="G45" s="32">
        <v>10561900</v>
      </c>
      <c r="H45" s="32">
        <v>649300</v>
      </c>
      <c r="I45" s="32">
        <v>0</v>
      </c>
      <c r="J45" s="32">
        <v>369700</v>
      </c>
      <c r="K45" s="33">
        <v>314100</v>
      </c>
      <c r="L45" s="33">
        <f t="shared" si="0"/>
        <v>11895000</v>
      </c>
      <c r="M45" s="42"/>
      <c r="N45" s="43"/>
      <c r="O45" s="34">
        <f t="shared" si="1"/>
        <v>11895000</v>
      </c>
    </row>
    <row r="46" spans="1:15" ht="15.75" thickBot="1">
      <c r="A46" s="42" t="s">
        <v>68</v>
      </c>
      <c r="B46" s="42">
        <v>70824282</v>
      </c>
      <c r="C46" s="42">
        <v>6442394</v>
      </c>
      <c r="D46" s="42" t="s">
        <v>37</v>
      </c>
      <c r="E46" s="42">
        <v>13.5</v>
      </c>
      <c r="F46" s="42" t="s">
        <v>22</v>
      </c>
      <c r="G46" s="32">
        <v>4766900</v>
      </c>
      <c r="H46" s="32">
        <v>496600</v>
      </c>
      <c r="I46" s="32">
        <v>242400</v>
      </c>
      <c r="J46" s="32">
        <v>3100</v>
      </c>
      <c r="K46" s="33">
        <v>141800</v>
      </c>
      <c r="L46" s="33">
        <f t="shared" si="0"/>
        <v>5650800</v>
      </c>
      <c r="M46" s="42"/>
      <c r="N46" s="43"/>
      <c r="O46" s="34">
        <f t="shared" si="1"/>
        <v>5650800</v>
      </c>
    </row>
    <row r="47" spans="1:15" ht="15.75" thickBot="1">
      <c r="A47" s="42" t="s">
        <v>68</v>
      </c>
      <c r="B47" s="42">
        <v>70824282</v>
      </c>
      <c r="C47" s="42">
        <v>8194541</v>
      </c>
      <c r="D47" s="42" t="s">
        <v>40</v>
      </c>
      <c r="E47" s="42" t="s">
        <v>22</v>
      </c>
      <c r="F47" s="42">
        <v>58</v>
      </c>
      <c r="G47" s="32">
        <v>8804100</v>
      </c>
      <c r="H47" s="32">
        <v>713100</v>
      </c>
      <c r="I47" s="32">
        <v>0</v>
      </c>
      <c r="J47" s="32">
        <v>254100</v>
      </c>
      <c r="K47" s="33">
        <v>49200</v>
      </c>
      <c r="L47" s="33">
        <f t="shared" si="0"/>
        <v>9820500</v>
      </c>
      <c r="M47" s="42"/>
      <c r="N47" s="43"/>
      <c r="O47" s="34">
        <f t="shared" si="1"/>
        <v>9820500</v>
      </c>
    </row>
    <row r="48" spans="1:15" ht="15.75" thickBot="1">
      <c r="A48" s="42" t="s">
        <v>70</v>
      </c>
      <c r="B48" s="42">
        <v>27155064</v>
      </c>
      <c r="C48" s="42">
        <v>1487237</v>
      </c>
      <c r="D48" s="42" t="s">
        <v>25</v>
      </c>
      <c r="E48" s="42">
        <v>5.5</v>
      </c>
      <c r="F48" s="42" t="s">
        <v>22</v>
      </c>
      <c r="G48" s="32">
        <v>3193100</v>
      </c>
      <c r="H48" s="32">
        <v>285500</v>
      </c>
      <c r="I48" s="32">
        <v>0</v>
      </c>
      <c r="J48" s="32">
        <v>59500</v>
      </c>
      <c r="K48" s="33">
        <v>0</v>
      </c>
      <c r="L48" s="33">
        <f t="shared" si="0"/>
        <v>3538100</v>
      </c>
      <c r="M48" s="42"/>
      <c r="N48" s="43"/>
      <c r="O48" s="34">
        <f t="shared" si="1"/>
        <v>3538100</v>
      </c>
    </row>
    <row r="49" spans="1:15" ht="15.75" thickBot="1">
      <c r="A49" s="42" t="s">
        <v>70</v>
      </c>
      <c r="B49" s="42">
        <v>27155064</v>
      </c>
      <c r="C49" s="42">
        <v>3077249</v>
      </c>
      <c r="D49" s="42" t="s">
        <v>27</v>
      </c>
      <c r="E49" s="42">
        <v>0.5</v>
      </c>
      <c r="F49" s="42">
        <v>5</v>
      </c>
      <c r="G49" s="32">
        <v>1233100</v>
      </c>
      <c r="H49" s="32">
        <v>220700</v>
      </c>
      <c r="I49" s="32">
        <v>0</v>
      </c>
      <c r="J49" s="32">
        <v>46800</v>
      </c>
      <c r="K49" s="33">
        <v>36700</v>
      </c>
      <c r="L49" s="33">
        <f t="shared" si="0"/>
        <v>1537300</v>
      </c>
      <c r="M49" s="42"/>
      <c r="N49" s="43"/>
      <c r="O49" s="34">
        <f t="shared" si="1"/>
        <v>1537300</v>
      </c>
    </row>
    <row r="50" spans="1:15" ht="15.75" thickBot="1">
      <c r="A50" s="42" t="s">
        <v>70</v>
      </c>
      <c r="B50" s="42">
        <v>27155064</v>
      </c>
      <c r="C50" s="42">
        <v>4320470</v>
      </c>
      <c r="D50" s="42" t="s">
        <v>21</v>
      </c>
      <c r="E50" s="42">
        <v>1.75</v>
      </c>
      <c r="F50" s="42" t="s">
        <v>22</v>
      </c>
      <c r="G50" s="32">
        <v>975000</v>
      </c>
      <c r="H50" s="32">
        <v>91600</v>
      </c>
      <c r="I50" s="32">
        <v>0</v>
      </c>
      <c r="J50" s="32">
        <v>23400</v>
      </c>
      <c r="K50" s="33">
        <v>12500</v>
      </c>
      <c r="L50" s="33">
        <f t="shared" si="0"/>
        <v>1102500</v>
      </c>
      <c r="M50" s="42"/>
      <c r="N50" s="43">
        <v>55750</v>
      </c>
      <c r="O50" s="34">
        <f t="shared" si="1"/>
        <v>1046750</v>
      </c>
    </row>
    <row r="51" spans="1:15" ht="15.75" thickBot="1">
      <c r="A51" s="42" t="s">
        <v>70</v>
      </c>
      <c r="B51" s="42">
        <v>27155064</v>
      </c>
      <c r="C51" s="42">
        <v>4979612</v>
      </c>
      <c r="D51" s="42" t="s">
        <v>26</v>
      </c>
      <c r="E51" s="42">
        <v>0.73</v>
      </c>
      <c r="F51" s="42" t="s">
        <v>22</v>
      </c>
      <c r="G51" s="32">
        <v>384300</v>
      </c>
      <c r="H51" s="32">
        <v>37600</v>
      </c>
      <c r="I51" s="32">
        <v>0</v>
      </c>
      <c r="J51" s="32">
        <v>6400</v>
      </c>
      <c r="K51" s="33">
        <v>18600</v>
      </c>
      <c r="L51" s="33">
        <f t="shared" si="0"/>
        <v>446900</v>
      </c>
      <c r="M51" s="42"/>
      <c r="N51" s="43"/>
      <c r="O51" s="34">
        <f t="shared" si="1"/>
        <v>446900</v>
      </c>
    </row>
    <row r="52" spans="1:15" ht="15.75" thickBot="1">
      <c r="A52" s="42" t="s">
        <v>70</v>
      </c>
      <c r="B52" s="42">
        <v>27155064</v>
      </c>
      <c r="C52" s="42">
        <v>6408512</v>
      </c>
      <c r="D52" s="42" t="s">
        <v>49</v>
      </c>
      <c r="E52" s="42" t="s">
        <v>22</v>
      </c>
      <c r="F52" s="42">
        <v>14</v>
      </c>
      <c r="G52" s="32">
        <v>3687900</v>
      </c>
      <c r="H52" s="32">
        <v>505000</v>
      </c>
      <c r="I52" s="32">
        <v>0</v>
      </c>
      <c r="J52" s="32">
        <v>170000</v>
      </c>
      <c r="K52" s="33">
        <v>104600</v>
      </c>
      <c r="L52" s="33">
        <f t="shared" si="0"/>
        <v>4467500</v>
      </c>
      <c r="M52" s="42"/>
      <c r="N52" s="43"/>
      <c r="O52" s="34">
        <f t="shared" si="1"/>
        <v>4467500</v>
      </c>
    </row>
    <row r="53" spans="1:15" ht="15.75" thickBot="1">
      <c r="A53" s="42" t="s">
        <v>70</v>
      </c>
      <c r="B53" s="42">
        <v>27155064</v>
      </c>
      <c r="C53" s="42">
        <v>7317338</v>
      </c>
      <c r="D53" s="42" t="s">
        <v>46</v>
      </c>
      <c r="E53" s="42">
        <v>0.78</v>
      </c>
      <c r="F53" s="42" t="s">
        <v>22</v>
      </c>
      <c r="G53" s="32">
        <v>340200</v>
      </c>
      <c r="H53" s="32">
        <v>41400</v>
      </c>
      <c r="I53" s="32">
        <v>0</v>
      </c>
      <c r="J53" s="32">
        <v>13600</v>
      </c>
      <c r="K53" s="33">
        <v>16500</v>
      </c>
      <c r="L53" s="33">
        <f t="shared" si="0"/>
        <v>411700</v>
      </c>
      <c r="M53" s="42"/>
      <c r="N53" s="43"/>
      <c r="O53" s="34">
        <f t="shared" si="1"/>
        <v>411700</v>
      </c>
    </row>
    <row r="54" spans="1:15" ht="15.75" thickBot="1">
      <c r="A54" s="42" t="s">
        <v>70</v>
      </c>
      <c r="B54" s="42">
        <v>27155064</v>
      </c>
      <c r="C54" s="42">
        <v>7431669</v>
      </c>
      <c r="D54" s="42" t="s">
        <v>37</v>
      </c>
      <c r="E54" s="42">
        <v>1.35</v>
      </c>
      <c r="F54" s="42" t="s">
        <v>22</v>
      </c>
      <c r="G54" s="32">
        <v>757200</v>
      </c>
      <c r="H54" s="32">
        <v>71200</v>
      </c>
      <c r="I54" s="32">
        <v>558500</v>
      </c>
      <c r="J54" s="32">
        <v>21300</v>
      </c>
      <c r="K54" s="33">
        <v>900</v>
      </c>
      <c r="L54" s="33">
        <f t="shared" si="0"/>
        <v>1409100</v>
      </c>
      <c r="M54" s="42"/>
      <c r="N54" s="43"/>
      <c r="O54" s="34">
        <f t="shared" si="1"/>
        <v>1409100</v>
      </c>
    </row>
    <row r="55" spans="1:15" ht="15.75" thickBot="1">
      <c r="A55" s="42" t="s">
        <v>70</v>
      </c>
      <c r="B55" s="42">
        <v>27155064</v>
      </c>
      <c r="C55" s="42">
        <v>7432617</v>
      </c>
      <c r="D55" s="42" t="s">
        <v>50</v>
      </c>
      <c r="E55" s="42" t="s">
        <v>22</v>
      </c>
      <c r="F55" s="42">
        <v>32</v>
      </c>
      <c r="G55" s="32">
        <v>8455300</v>
      </c>
      <c r="H55" s="32">
        <v>897800</v>
      </c>
      <c r="I55" s="32">
        <v>0</v>
      </c>
      <c r="J55" s="32">
        <v>199700</v>
      </c>
      <c r="K55" s="33">
        <v>251500</v>
      </c>
      <c r="L55" s="33">
        <f t="shared" si="0"/>
        <v>9804300</v>
      </c>
      <c r="M55" s="42"/>
      <c r="N55" s="43"/>
      <c r="O55" s="34">
        <f t="shared" si="1"/>
        <v>9804300</v>
      </c>
    </row>
    <row r="56" spans="1:15" ht="15.75" thickBot="1">
      <c r="A56" s="42" t="s">
        <v>72</v>
      </c>
      <c r="B56" s="42">
        <v>47067071</v>
      </c>
      <c r="C56" s="42">
        <v>1168888</v>
      </c>
      <c r="D56" s="42" t="s">
        <v>45</v>
      </c>
      <c r="E56" s="42">
        <v>2</v>
      </c>
      <c r="F56" s="42" t="s">
        <v>22</v>
      </c>
      <c r="G56" s="32">
        <v>949900</v>
      </c>
      <c r="H56" s="32">
        <v>79600</v>
      </c>
      <c r="I56" s="32">
        <v>0</v>
      </c>
      <c r="J56" s="32">
        <v>3500</v>
      </c>
      <c r="K56" s="33">
        <v>46100</v>
      </c>
      <c r="L56" s="33">
        <f t="shared" si="0"/>
        <v>1079100</v>
      </c>
      <c r="M56" s="42"/>
      <c r="N56" s="43"/>
      <c r="O56" s="34">
        <f t="shared" si="1"/>
        <v>1079100</v>
      </c>
    </row>
    <row r="57" spans="1:15" ht="15.75" thickBot="1">
      <c r="A57" s="42" t="s">
        <v>72</v>
      </c>
      <c r="B57" s="42">
        <v>47067071</v>
      </c>
      <c r="C57" s="42">
        <v>2843894</v>
      </c>
      <c r="D57" s="42" t="s">
        <v>74</v>
      </c>
      <c r="E57" s="42">
        <v>2</v>
      </c>
      <c r="F57" s="42" t="s">
        <v>22</v>
      </c>
      <c r="G57" s="32">
        <v>915200</v>
      </c>
      <c r="H57" s="32">
        <v>93700</v>
      </c>
      <c r="I57" s="32">
        <v>0</v>
      </c>
      <c r="J57" s="32">
        <v>5000</v>
      </c>
      <c r="K57" s="33">
        <v>44400</v>
      </c>
      <c r="L57" s="33">
        <f t="shared" si="0"/>
        <v>1058300</v>
      </c>
      <c r="M57" s="42"/>
      <c r="N57" s="43"/>
      <c r="O57" s="34">
        <f t="shared" si="1"/>
        <v>1058300</v>
      </c>
    </row>
    <row r="58" spans="1:15" ht="15.75" thickBot="1">
      <c r="A58" s="42" t="s">
        <v>72</v>
      </c>
      <c r="B58" s="42">
        <v>47067071</v>
      </c>
      <c r="C58" s="42">
        <v>3554399</v>
      </c>
      <c r="D58" s="42" t="s">
        <v>37</v>
      </c>
      <c r="E58" s="42">
        <v>34.5</v>
      </c>
      <c r="F58" s="42" t="s">
        <v>22</v>
      </c>
      <c r="G58" s="32">
        <v>13952200</v>
      </c>
      <c r="H58" s="32">
        <v>1130300</v>
      </c>
      <c r="I58" s="32">
        <v>0</v>
      </c>
      <c r="J58" s="32">
        <v>25500</v>
      </c>
      <c r="K58" s="33">
        <v>415000</v>
      </c>
      <c r="L58" s="33">
        <f t="shared" si="0"/>
        <v>15523000</v>
      </c>
      <c r="M58" s="42"/>
      <c r="N58" s="43"/>
      <c r="O58" s="34">
        <f t="shared" si="1"/>
        <v>15523000</v>
      </c>
    </row>
    <row r="59" spans="1:15" ht="15.75" thickBot="1">
      <c r="A59" s="42" t="s">
        <v>72</v>
      </c>
      <c r="B59" s="42">
        <v>47067071</v>
      </c>
      <c r="C59" s="42">
        <v>6522207</v>
      </c>
      <c r="D59" s="42" t="s">
        <v>40</v>
      </c>
      <c r="E59" s="42" t="s">
        <v>22</v>
      </c>
      <c r="F59" s="42">
        <v>58</v>
      </c>
      <c r="G59" s="32">
        <v>9341800</v>
      </c>
      <c r="H59" s="32">
        <v>564900</v>
      </c>
      <c r="I59" s="32">
        <v>0</v>
      </c>
      <c r="J59" s="32">
        <v>34000</v>
      </c>
      <c r="K59" s="33">
        <v>109300</v>
      </c>
      <c r="L59" s="33">
        <f t="shared" si="0"/>
        <v>10050000</v>
      </c>
      <c r="M59" s="42"/>
      <c r="N59" s="43"/>
      <c r="O59" s="34">
        <f t="shared" si="1"/>
        <v>10050000</v>
      </c>
    </row>
    <row r="60" spans="1:15" ht="15.75" thickBot="1">
      <c r="A60" s="42" t="s">
        <v>72</v>
      </c>
      <c r="B60" s="42">
        <v>47067071</v>
      </c>
      <c r="C60" s="42">
        <v>7598122</v>
      </c>
      <c r="D60" s="42" t="s">
        <v>46</v>
      </c>
      <c r="E60" s="42">
        <v>2</v>
      </c>
      <c r="F60" s="42" t="s">
        <v>22</v>
      </c>
      <c r="G60" s="32">
        <v>797600</v>
      </c>
      <c r="H60" s="32">
        <v>93500</v>
      </c>
      <c r="I60" s="32">
        <v>0</v>
      </c>
      <c r="J60" s="32">
        <v>2800</v>
      </c>
      <c r="K60" s="33">
        <v>38700</v>
      </c>
      <c r="L60" s="33">
        <f t="shared" si="0"/>
        <v>932600</v>
      </c>
      <c r="M60" s="42"/>
      <c r="N60" s="43"/>
      <c r="O60" s="34">
        <f t="shared" si="1"/>
        <v>932600</v>
      </c>
    </row>
    <row r="61" spans="1:15" ht="15.75" thickBot="1">
      <c r="A61" s="42" t="s">
        <v>75</v>
      </c>
      <c r="B61" s="42">
        <v>27395286</v>
      </c>
      <c r="C61" s="42">
        <v>2998125</v>
      </c>
      <c r="D61" s="42" t="s">
        <v>21</v>
      </c>
      <c r="E61" s="42">
        <v>14.5</v>
      </c>
      <c r="F61" s="42" t="s">
        <v>22</v>
      </c>
      <c r="G61" s="32">
        <v>7229300</v>
      </c>
      <c r="H61" s="32">
        <v>701700</v>
      </c>
      <c r="I61" s="32">
        <v>0</v>
      </c>
      <c r="J61" s="32">
        <v>121500</v>
      </c>
      <c r="K61" s="33">
        <v>215000</v>
      </c>
      <c r="L61" s="33">
        <f t="shared" si="0"/>
        <v>8267500</v>
      </c>
      <c r="M61" s="42"/>
      <c r="N61" s="43"/>
      <c r="O61" s="34">
        <f t="shared" si="1"/>
        <v>8267500</v>
      </c>
    </row>
    <row r="62" spans="1:15" ht="15.75" thickBot="1">
      <c r="A62" s="42" t="s">
        <v>75</v>
      </c>
      <c r="B62" s="42">
        <v>27395286</v>
      </c>
      <c r="C62" s="42">
        <v>6255644</v>
      </c>
      <c r="D62" s="42" t="s">
        <v>37</v>
      </c>
      <c r="E62" s="42">
        <v>75.5</v>
      </c>
      <c r="F62" s="42" t="s">
        <v>22</v>
      </c>
      <c r="G62" s="32">
        <v>30714200</v>
      </c>
      <c r="H62" s="32">
        <v>3403200</v>
      </c>
      <c r="I62" s="32">
        <v>977400</v>
      </c>
      <c r="J62" s="32">
        <v>351900</v>
      </c>
      <c r="K62" s="33">
        <v>913400</v>
      </c>
      <c r="L62" s="33">
        <f t="shared" si="0"/>
        <v>36360100</v>
      </c>
      <c r="M62" s="42"/>
      <c r="N62" s="43"/>
      <c r="O62" s="34">
        <f t="shared" si="1"/>
        <v>36360100</v>
      </c>
    </row>
    <row r="63" spans="1:15" ht="15.75" thickBot="1">
      <c r="A63" s="42" t="s">
        <v>75</v>
      </c>
      <c r="B63" s="42">
        <v>27395286</v>
      </c>
      <c r="C63" s="42">
        <v>7549142</v>
      </c>
      <c r="D63" s="42" t="s">
        <v>27</v>
      </c>
      <c r="E63" s="42">
        <v>4</v>
      </c>
      <c r="F63" s="42">
        <v>8</v>
      </c>
      <c r="G63" s="32">
        <v>3791200</v>
      </c>
      <c r="H63" s="32">
        <v>647300</v>
      </c>
      <c r="I63" s="32">
        <v>638500</v>
      </c>
      <c r="J63" s="32">
        <v>87500</v>
      </c>
      <c r="K63" s="33">
        <v>112800</v>
      </c>
      <c r="L63" s="33">
        <f t="shared" si="0"/>
        <v>5277300</v>
      </c>
      <c r="M63" s="42"/>
      <c r="N63" s="43"/>
      <c r="O63" s="34">
        <f t="shared" si="1"/>
        <v>5277300</v>
      </c>
    </row>
    <row r="64" spans="1:15" ht="15.75" thickBot="1">
      <c r="A64" s="42" t="s">
        <v>75</v>
      </c>
      <c r="B64" s="42">
        <v>27395286</v>
      </c>
      <c r="C64" s="42">
        <v>8449274</v>
      </c>
      <c r="D64" s="42" t="s">
        <v>25</v>
      </c>
      <c r="E64" s="42">
        <v>11.9</v>
      </c>
      <c r="F64" s="42" t="s">
        <v>22</v>
      </c>
      <c r="G64" s="32">
        <v>6072700</v>
      </c>
      <c r="H64" s="32">
        <v>586000</v>
      </c>
      <c r="I64" s="32">
        <v>826700</v>
      </c>
      <c r="J64" s="32">
        <v>87500</v>
      </c>
      <c r="K64" s="33">
        <v>180600</v>
      </c>
      <c r="L64" s="33">
        <f t="shared" si="0"/>
        <v>7753500</v>
      </c>
      <c r="M64" s="42"/>
      <c r="N64" s="43"/>
      <c r="O64" s="34">
        <f t="shared" si="1"/>
        <v>7753500</v>
      </c>
    </row>
    <row r="65" spans="1:15" ht="15.75" thickBot="1">
      <c r="A65" s="42" t="s">
        <v>77</v>
      </c>
      <c r="B65" s="42">
        <v>29128218</v>
      </c>
      <c r="C65" s="42">
        <v>4798443</v>
      </c>
      <c r="D65" s="42" t="s">
        <v>27</v>
      </c>
      <c r="E65" s="42" t="s">
        <v>22</v>
      </c>
      <c r="F65" s="42">
        <v>5</v>
      </c>
      <c r="G65" s="32">
        <v>1226700</v>
      </c>
      <c r="H65" s="32">
        <v>29300</v>
      </c>
      <c r="I65" s="32">
        <v>0</v>
      </c>
      <c r="J65" s="32">
        <v>13200</v>
      </c>
      <c r="K65" s="33">
        <v>13200</v>
      </c>
      <c r="L65" s="33">
        <f t="shared" si="0"/>
        <v>1282400</v>
      </c>
      <c r="M65" s="42"/>
      <c r="N65" s="43"/>
      <c r="O65" s="34">
        <f t="shared" si="1"/>
        <v>1282400</v>
      </c>
    </row>
    <row r="66" spans="1:15" ht="15.75" thickBot="1">
      <c r="A66" s="42" t="s">
        <v>77</v>
      </c>
      <c r="B66" s="42">
        <v>29128218</v>
      </c>
      <c r="C66" s="42">
        <v>6917618</v>
      </c>
      <c r="D66" s="42" t="s">
        <v>79</v>
      </c>
      <c r="E66" s="42">
        <v>1.41</v>
      </c>
      <c r="F66" s="42" t="s">
        <v>22</v>
      </c>
      <c r="G66" s="32">
        <v>1053100</v>
      </c>
      <c r="H66" s="32">
        <v>49800</v>
      </c>
      <c r="I66" s="32">
        <v>0</v>
      </c>
      <c r="J66" s="32">
        <v>24700</v>
      </c>
      <c r="K66" s="33">
        <v>50300</v>
      </c>
      <c r="L66" s="33">
        <f t="shared" si="0"/>
        <v>1177900</v>
      </c>
      <c r="M66" s="42"/>
      <c r="N66" s="43"/>
      <c r="O66" s="34">
        <f t="shared" si="1"/>
        <v>1177900</v>
      </c>
    </row>
    <row r="67" spans="1:15" ht="15.75" thickBot="1">
      <c r="A67" s="42" t="s">
        <v>77</v>
      </c>
      <c r="B67" s="42">
        <v>29128218</v>
      </c>
      <c r="C67" s="42">
        <v>8769151</v>
      </c>
      <c r="D67" s="42" t="s">
        <v>46</v>
      </c>
      <c r="E67" s="42">
        <v>0.79</v>
      </c>
      <c r="F67" s="42" t="s">
        <v>22</v>
      </c>
      <c r="G67" s="32">
        <v>106300</v>
      </c>
      <c r="H67" s="32">
        <v>6100</v>
      </c>
      <c r="I67" s="32">
        <v>0</v>
      </c>
      <c r="J67" s="32">
        <v>1400</v>
      </c>
      <c r="K67" s="33">
        <v>5200</v>
      </c>
      <c r="L67" s="33">
        <f t="shared" si="0"/>
        <v>119000</v>
      </c>
      <c r="M67" s="42"/>
      <c r="N67" s="43"/>
      <c r="O67" s="34">
        <f t="shared" si="1"/>
        <v>119000</v>
      </c>
    </row>
    <row r="68" spans="1:15" ht="15.75" thickBot="1">
      <c r="A68" s="42" t="s">
        <v>77</v>
      </c>
      <c r="B68" s="42">
        <v>29128218</v>
      </c>
      <c r="C68" s="42">
        <v>9445352</v>
      </c>
      <c r="D68" s="42" t="s">
        <v>80</v>
      </c>
      <c r="E68" s="42" t="s">
        <v>22</v>
      </c>
      <c r="F68" s="42">
        <v>9</v>
      </c>
      <c r="G68" s="32">
        <v>2265700</v>
      </c>
      <c r="H68" s="32">
        <v>131100</v>
      </c>
      <c r="I68" s="32">
        <v>0</v>
      </c>
      <c r="J68" s="32">
        <v>77400</v>
      </c>
      <c r="K68" s="33">
        <v>0</v>
      </c>
      <c r="L68" s="33">
        <f t="shared" si="0"/>
        <v>2474200</v>
      </c>
      <c r="M68" s="42"/>
      <c r="N68" s="43"/>
      <c r="O68" s="34">
        <f t="shared" si="1"/>
        <v>2474200</v>
      </c>
    </row>
    <row r="69" spans="1:15" ht="15.75" thickBot="1">
      <c r="A69" s="42" t="s">
        <v>81</v>
      </c>
      <c r="B69" s="42">
        <v>67982930</v>
      </c>
      <c r="C69" s="42">
        <v>2838414</v>
      </c>
      <c r="D69" s="42" t="s">
        <v>83</v>
      </c>
      <c r="E69" s="42">
        <v>2.15</v>
      </c>
      <c r="F69" s="42" t="s">
        <v>22</v>
      </c>
      <c r="G69" s="32">
        <v>1087200</v>
      </c>
      <c r="H69" s="32">
        <v>0</v>
      </c>
      <c r="I69" s="32">
        <v>0</v>
      </c>
      <c r="J69" s="32">
        <v>0</v>
      </c>
      <c r="K69" s="33">
        <v>52700</v>
      </c>
      <c r="L69" s="33">
        <f t="shared" si="0"/>
        <v>1139900</v>
      </c>
      <c r="M69" s="42"/>
      <c r="N69" s="43"/>
      <c r="O69" s="34">
        <f t="shared" si="1"/>
        <v>1139900</v>
      </c>
    </row>
    <row r="70" spans="1:15" ht="15.75" thickBot="1">
      <c r="A70" s="42" t="s">
        <v>84</v>
      </c>
      <c r="B70" s="42">
        <v>874680</v>
      </c>
      <c r="C70" s="42">
        <v>1111514</v>
      </c>
      <c r="D70" s="42" t="s">
        <v>49</v>
      </c>
      <c r="E70" s="42" t="s">
        <v>22</v>
      </c>
      <c r="F70" s="42">
        <v>6</v>
      </c>
      <c r="G70" s="32">
        <v>1572500</v>
      </c>
      <c r="H70" s="32">
        <v>91600</v>
      </c>
      <c r="I70" s="32">
        <v>0</v>
      </c>
      <c r="J70" s="32">
        <v>44400</v>
      </c>
      <c r="K70" s="33">
        <v>44700</v>
      </c>
      <c r="L70" s="33">
        <f t="shared" si="0"/>
        <v>1753200</v>
      </c>
      <c r="M70" s="42"/>
      <c r="N70" s="43"/>
      <c r="O70" s="34">
        <f t="shared" si="1"/>
        <v>1753200</v>
      </c>
    </row>
    <row r="71" spans="1:15" ht="15.75" thickBot="1">
      <c r="A71" s="42" t="s">
        <v>84</v>
      </c>
      <c r="B71" s="42">
        <v>874680</v>
      </c>
      <c r="C71" s="42">
        <v>1254505</v>
      </c>
      <c r="D71" s="42" t="s">
        <v>25</v>
      </c>
      <c r="E71" s="42">
        <v>17.57</v>
      </c>
      <c r="F71" s="42" t="s">
        <v>22</v>
      </c>
      <c r="G71" s="32">
        <v>7492600</v>
      </c>
      <c r="H71" s="32">
        <v>548300</v>
      </c>
      <c r="I71" s="32">
        <v>0</v>
      </c>
      <c r="J71" s="32">
        <v>161300</v>
      </c>
      <c r="K71" s="33">
        <v>222800</v>
      </c>
      <c r="L71" s="33">
        <f t="shared" si="0"/>
        <v>8425000</v>
      </c>
      <c r="M71" s="42"/>
      <c r="N71" s="43"/>
      <c r="O71" s="34">
        <f t="shared" si="1"/>
        <v>8425000</v>
      </c>
    </row>
    <row r="72" spans="1:15" ht="15.75" thickBot="1">
      <c r="A72" s="42" t="s">
        <v>84</v>
      </c>
      <c r="B72" s="42">
        <v>874680</v>
      </c>
      <c r="C72" s="42">
        <v>2889779</v>
      </c>
      <c r="D72" s="42" t="s">
        <v>27</v>
      </c>
      <c r="E72" s="42" t="s">
        <v>22</v>
      </c>
      <c r="F72" s="42">
        <v>5</v>
      </c>
      <c r="G72" s="32">
        <v>925100</v>
      </c>
      <c r="H72" s="32">
        <v>132400</v>
      </c>
      <c r="I72" s="32">
        <v>0</v>
      </c>
      <c r="J72" s="32">
        <v>30500</v>
      </c>
      <c r="K72" s="33">
        <v>12400</v>
      </c>
      <c r="L72" s="33">
        <f t="shared" si="0"/>
        <v>1100400</v>
      </c>
      <c r="M72" s="42"/>
      <c r="N72" s="43"/>
      <c r="O72" s="34">
        <f t="shared" si="1"/>
        <v>1100400</v>
      </c>
    </row>
    <row r="73" spans="1:15" ht="15.75" thickBot="1">
      <c r="A73" s="42" t="s">
        <v>84</v>
      </c>
      <c r="B73" s="42">
        <v>874680</v>
      </c>
      <c r="C73" s="42">
        <v>4566456</v>
      </c>
      <c r="D73" s="42" t="s">
        <v>80</v>
      </c>
      <c r="E73" s="42" t="s">
        <v>22</v>
      </c>
      <c r="F73" s="42">
        <v>19</v>
      </c>
      <c r="G73" s="32">
        <v>5078400</v>
      </c>
      <c r="H73" s="32">
        <v>344700</v>
      </c>
      <c r="I73" s="32">
        <v>0</v>
      </c>
      <c r="J73" s="32">
        <v>73900</v>
      </c>
      <c r="K73" s="33">
        <v>0</v>
      </c>
      <c r="L73" s="33">
        <f t="shared" ref="L73:L136" si="2">G73+H73+I73+J73+K73</f>
        <v>5497000</v>
      </c>
      <c r="M73" s="42"/>
      <c r="N73" s="43"/>
      <c r="O73" s="34">
        <f t="shared" ref="O73:O136" si="3">L73-M73-N73</f>
        <v>5497000</v>
      </c>
    </row>
    <row r="74" spans="1:15" ht="15.75" thickBot="1">
      <c r="A74" s="42" t="s">
        <v>84</v>
      </c>
      <c r="B74" s="42">
        <v>874680</v>
      </c>
      <c r="C74" s="42">
        <v>6384690</v>
      </c>
      <c r="D74" s="42" t="s">
        <v>50</v>
      </c>
      <c r="E74" s="42" t="s">
        <v>22</v>
      </c>
      <c r="F74" s="42">
        <v>26</v>
      </c>
      <c r="G74" s="32">
        <v>5761100</v>
      </c>
      <c r="H74" s="32">
        <v>350100</v>
      </c>
      <c r="I74" s="32">
        <v>0</v>
      </c>
      <c r="J74" s="32">
        <v>97300</v>
      </c>
      <c r="K74" s="33">
        <v>171400</v>
      </c>
      <c r="L74" s="33">
        <f t="shared" si="2"/>
        <v>6379900</v>
      </c>
      <c r="M74" s="42"/>
      <c r="N74" s="43"/>
      <c r="O74" s="34">
        <f t="shared" si="3"/>
        <v>6379900</v>
      </c>
    </row>
    <row r="75" spans="1:15" ht="15.75" thickBot="1">
      <c r="A75" s="42" t="s">
        <v>86</v>
      </c>
      <c r="B75" s="42">
        <v>26619032</v>
      </c>
      <c r="C75" s="42">
        <v>1726145</v>
      </c>
      <c r="D75" s="42" t="s">
        <v>46</v>
      </c>
      <c r="E75" s="42">
        <v>4.82</v>
      </c>
      <c r="F75" s="42" t="s">
        <v>22</v>
      </c>
      <c r="G75" s="32">
        <v>729100</v>
      </c>
      <c r="H75" s="32">
        <v>11500</v>
      </c>
      <c r="I75" s="32">
        <v>0</v>
      </c>
      <c r="J75" s="32">
        <v>8500</v>
      </c>
      <c r="K75" s="33">
        <v>35400</v>
      </c>
      <c r="L75" s="33">
        <f t="shared" si="2"/>
        <v>784500</v>
      </c>
      <c r="M75" s="42"/>
      <c r="N75" s="43"/>
      <c r="O75" s="34">
        <f t="shared" si="3"/>
        <v>784500</v>
      </c>
    </row>
    <row r="76" spans="1:15" ht="15.75" thickBot="1">
      <c r="A76" s="42" t="s">
        <v>86</v>
      </c>
      <c r="B76" s="42">
        <v>26619032</v>
      </c>
      <c r="C76" s="42">
        <v>7242355</v>
      </c>
      <c r="D76" s="42" t="s">
        <v>79</v>
      </c>
      <c r="E76" s="42">
        <v>3.75</v>
      </c>
      <c r="F76" s="42" t="s">
        <v>22</v>
      </c>
      <c r="G76" s="32">
        <v>2338500</v>
      </c>
      <c r="H76" s="32">
        <v>75600</v>
      </c>
      <c r="I76" s="32">
        <v>0</v>
      </c>
      <c r="J76" s="32">
        <v>24400</v>
      </c>
      <c r="K76" s="33">
        <v>57200</v>
      </c>
      <c r="L76" s="33">
        <f t="shared" si="2"/>
        <v>2495700</v>
      </c>
      <c r="M76" s="42"/>
      <c r="N76" s="43"/>
      <c r="O76" s="34">
        <f t="shared" si="3"/>
        <v>2495700</v>
      </c>
    </row>
    <row r="77" spans="1:15" ht="15.75" thickBot="1">
      <c r="A77" s="42" t="s">
        <v>86</v>
      </c>
      <c r="B77" s="42">
        <v>26619032</v>
      </c>
      <c r="C77" s="42">
        <v>7718168</v>
      </c>
      <c r="D77" s="42" t="s">
        <v>46</v>
      </c>
      <c r="E77" s="42">
        <v>3.25</v>
      </c>
      <c r="F77" s="42" t="s">
        <v>22</v>
      </c>
      <c r="G77" s="32">
        <v>182100</v>
      </c>
      <c r="H77" s="32">
        <v>5000</v>
      </c>
      <c r="I77" s="32">
        <v>0</v>
      </c>
      <c r="J77" s="32">
        <v>0</v>
      </c>
      <c r="K77" s="33">
        <v>8800</v>
      </c>
      <c r="L77" s="33">
        <f t="shared" si="2"/>
        <v>195900</v>
      </c>
      <c r="M77" s="42"/>
      <c r="N77" s="43"/>
      <c r="O77" s="34">
        <f t="shared" si="3"/>
        <v>195900</v>
      </c>
    </row>
    <row r="78" spans="1:15" ht="15.75" thickBot="1">
      <c r="A78" s="42" t="s">
        <v>543</v>
      </c>
      <c r="B78" s="42">
        <v>27044700</v>
      </c>
      <c r="C78" s="42">
        <v>4323855</v>
      </c>
      <c r="D78" s="42" t="s">
        <v>27</v>
      </c>
      <c r="E78" s="42">
        <v>3</v>
      </c>
      <c r="F78" s="42" t="s">
        <v>22</v>
      </c>
      <c r="G78" s="32">
        <v>730000</v>
      </c>
      <c r="H78" s="32">
        <v>0</v>
      </c>
      <c r="I78" s="32">
        <v>0</v>
      </c>
      <c r="J78" s="32">
        <v>0</v>
      </c>
      <c r="K78" s="33">
        <v>0</v>
      </c>
      <c r="L78" s="33">
        <f t="shared" si="2"/>
        <v>730000</v>
      </c>
      <c r="M78" s="42"/>
      <c r="N78" s="43"/>
      <c r="O78" s="34">
        <f t="shared" si="3"/>
        <v>730000</v>
      </c>
    </row>
    <row r="79" spans="1:15" ht="15.75" thickBot="1">
      <c r="A79" s="42" t="s">
        <v>88</v>
      </c>
      <c r="B79" s="42">
        <v>27023915</v>
      </c>
      <c r="C79" s="42">
        <v>5350852</v>
      </c>
      <c r="D79" s="42" t="s">
        <v>25</v>
      </c>
      <c r="E79" s="42">
        <v>4</v>
      </c>
      <c r="F79" s="42" t="s">
        <v>22</v>
      </c>
      <c r="G79" s="32">
        <v>2392600</v>
      </c>
      <c r="H79" s="32">
        <v>200100</v>
      </c>
      <c r="I79" s="32">
        <v>0</v>
      </c>
      <c r="J79" s="32">
        <v>31900</v>
      </c>
      <c r="K79" s="33">
        <v>71200</v>
      </c>
      <c r="L79" s="33">
        <f t="shared" si="2"/>
        <v>2695800</v>
      </c>
      <c r="M79" s="42"/>
      <c r="N79" s="43"/>
      <c r="O79" s="34">
        <f t="shared" si="3"/>
        <v>2695800</v>
      </c>
    </row>
    <row r="80" spans="1:15" ht="15.75" thickBot="1">
      <c r="A80" s="42" t="s">
        <v>88</v>
      </c>
      <c r="B80" s="42">
        <v>27023915</v>
      </c>
      <c r="C80" s="42">
        <v>7829833</v>
      </c>
      <c r="D80" s="42" t="s">
        <v>27</v>
      </c>
      <c r="E80" s="42" t="s">
        <v>22</v>
      </c>
      <c r="F80" s="42">
        <v>42</v>
      </c>
      <c r="G80" s="32">
        <v>4734000</v>
      </c>
      <c r="H80" s="32">
        <v>858000</v>
      </c>
      <c r="I80" s="32">
        <v>0</v>
      </c>
      <c r="J80" s="32">
        <v>187000</v>
      </c>
      <c r="K80" s="33">
        <v>140800</v>
      </c>
      <c r="L80" s="33">
        <f t="shared" si="2"/>
        <v>5919800</v>
      </c>
      <c r="M80" s="42"/>
      <c r="N80" s="43"/>
      <c r="O80" s="34">
        <f t="shared" si="3"/>
        <v>5919800</v>
      </c>
    </row>
    <row r="81" spans="1:15" ht="15.75" thickBot="1">
      <c r="A81" s="42" t="s">
        <v>90</v>
      </c>
      <c r="B81" s="42">
        <v>25321307</v>
      </c>
      <c r="C81" s="42">
        <v>7194832</v>
      </c>
      <c r="D81" s="42" t="s">
        <v>30</v>
      </c>
      <c r="E81" s="42" t="s">
        <v>22</v>
      </c>
      <c r="F81" s="42">
        <v>61</v>
      </c>
      <c r="G81" s="32">
        <v>9750900</v>
      </c>
      <c r="H81" s="32">
        <v>1280500</v>
      </c>
      <c r="I81" s="32">
        <v>0</v>
      </c>
      <c r="J81" s="32">
        <v>314500</v>
      </c>
      <c r="K81" s="33">
        <v>290000</v>
      </c>
      <c r="L81" s="33">
        <f t="shared" si="2"/>
        <v>11635900</v>
      </c>
      <c r="M81" s="42"/>
      <c r="N81" s="43"/>
      <c r="O81" s="34">
        <f t="shared" si="3"/>
        <v>11635900</v>
      </c>
    </row>
    <row r="82" spans="1:15" ht="15.75" thickBot="1">
      <c r="A82" s="42" t="s">
        <v>92</v>
      </c>
      <c r="B82" s="42">
        <v>71209212</v>
      </c>
      <c r="C82" s="42">
        <v>6341305</v>
      </c>
      <c r="D82" s="42" t="s">
        <v>40</v>
      </c>
      <c r="E82" s="42" t="s">
        <v>22</v>
      </c>
      <c r="F82" s="42">
        <v>62</v>
      </c>
      <c r="G82" s="32">
        <v>6083000</v>
      </c>
      <c r="H82" s="32">
        <v>872600</v>
      </c>
      <c r="I82" s="32">
        <v>0</v>
      </c>
      <c r="J82" s="32">
        <v>552400</v>
      </c>
      <c r="K82" s="33">
        <v>180900</v>
      </c>
      <c r="L82" s="33">
        <f t="shared" si="2"/>
        <v>7688900</v>
      </c>
      <c r="M82" s="42"/>
      <c r="N82" s="43"/>
      <c r="O82" s="34">
        <f t="shared" si="3"/>
        <v>7688900</v>
      </c>
    </row>
    <row r="83" spans="1:15" ht="15.75" thickBot="1">
      <c r="A83" s="42" t="s">
        <v>94</v>
      </c>
      <c r="B83" s="42">
        <v>675547</v>
      </c>
      <c r="C83" s="42">
        <v>2378879</v>
      </c>
      <c r="D83" s="42" t="s">
        <v>26</v>
      </c>
      <c r="E83" s="42">
        <v>0.77</v>
      </c>
      <c r="F83" s="42" t="s">
        <v>22</v>
      </c>
      <c r="G83" s="32">
        <v>606800</v>
      </c>
      <c r="H83" s="32">
        <v>0</v>
      </c>
      <c r="I83" s="32">
        <v>0</v>
      </c>
      <c r="J83" s="32">
        <v>0</v>
      </c>
      <c r="K83" s="33">
        <v>29400</v>
      </c>
      <c r="L83" s="33">
        <f t="shared" si="2"/>
        <v>636200</v>
      </c>
      <c r="M83" s="42"/>
      <c r="N83" s="43"/>
      <c r="O83" s="34">
        <f t="shared" si="3"/>
        <v>636200</v>
      </c>
    </row>
    <row r="84" spans="1:15" ht="15.75" thickBot="1">
      <c r="A84" s="42" t="s">
        <v>94</v>
      </c>
      <c r="B84" s="42">
        <v>675547</v>
      </c>
      <c r="C84" s="42">
        <v>4358523</v>
      </c>
      <c r="D84" s="42" t="s">
        <v>59</v>
      </c>
      <c r="E84" s="42">
        <v>0.77</v>
      </c>
      <c r="F84" s="42" t="s">
        <v>22</v>
      </c>
      <c r="G84" s="32">
        <v>576800</v>
      </c>
      <c r="H84" s="32">
        <v>0</v>
      </c>
      <c r="I84" s="32">
        <v>0</v>
      </c>
      <c r="J84" s="32">
        <v>0</v>
      </c>
      <c r="K84" s="33">
        <v>28000</v>
      </c>
      <c r="L84" s="33">
        <f t="shared" si="2"/>
        <v>604800</v>
      </c>
      <c r="M84" s="42"/>
      <c r="N84" s="43"/>
      <c r="O84" s="34">
        <f t="shared" si="3"/>
        <v>604800</v>
      </c>
    </row>
    <row r="85" spans="1:15" ht="15.75" thickBot="1">
      <c r="A85" s="42" t="s">
        <v>96</v>
      </c>
      <c r="B85" s="42">
        <v>25755277</v>
      </c>
      <c r="C85" s="42">
        <v>5699588</v>
      </c>
      <c r="D85" s="42" t="s">
        <v>79</v>
      </c>
      <c r="E85" s="42">
        <v>3.5</v>
      </c>
      <c r="F85" s="42" t="s">
        <v>22</v>
      </c>
      <c r="G85" s="32">
        <v>1730700</v>
      </c>
      <c r="H85" s="32">
        <v>0</v>
      </c>
      <c r="I85" s="32">
        <v>0</v>
      </c>
      <c r="J85" s="32">
        <v>0</v>
      </c>
      <c r="K85" s="33">
        <v>84000</v>
      </c>
      <c r="L85" s="33">
        <f t="shared" si="2"/>
        <v>1814700</v>
      </c>
      <c r="M85" s="42"/>
      <c r="N85" s="43"/>
      <c r="O85" s="34">
        <f t="shared" si="3"/>
        <v>1814700</v>
      </c>
    </row>
    <row r="86" spans="1:15" ht="15.75" thickBot="1">
      <c r="A86" s="42" t="s">
        <v>96</v>
      </c>
      <c r="B86" s="42">
        <v>25755277</v>
      </c>
      <c r="C86" s="42">
        <v>6110475</v>
      </c>
      <c r="D86" s="42" t="s">
        <v>46</v>
      </c>
      <c r="E86" s="42">
        <v>1</v>
      </c>
      <c r="F86" s="42" t="s">
        <v>22</v>
      </c>
      <c r="G86" s="32">
        <v>401500</v>
      </c>
      <c r="H86" s="32">
        <v>0</v>
      </c>
      <c r="I86" s="32">
        <v>0</v>
      </c>
      <c r="J86" s="32">
        <v>0</v>
      </c>
      <c r="K86" s="33">
        <v>19400</v>
      </c>
      <c r="L86" s="33">
        <f t="shared" si="2"/>
        <v>420900</v>
      </c>
      <c r="M86" s="42"/>
      <c r="N86" s="43"/>
      <c r="O86" s="34">
        <f t="shared" si="3"/>
        <v>420900</v>
      </c>
    </row>
    <row r="87" spans="1:15" ht="15.75" thickBot="1">
      <c r="A87" s="42" t="s">
        <v>96</v>
      </c>
      <c r="B87" s="42">
        <v>25755277</v>
      </c>
      <c r="C87" s="42">
        <v>9400991</v>
      </c>
      <c r="D87" s="42" t="s">
        <v>83</v>
      </c>
      <c r="E87" s="42">
        <v>2.5</v>
      </c>
      <c r="F87" s="42" t="s">
        <v>22</v>
      </c>
      <c r="G87" s="32">
        <v>1380200</v>
      </c>
      <c r="H87" s="32">
        <v>0</v>
      </c>
      <c r="I87" s="32">
        <v>0</v>
      </c>
      <c r="J87" s="32">
        <v>0</v>
      </c>
      <c r="K87" s="33">
        <v>67000</v>
      </c>
      <c r="L87" s="33">
        <f t="shared" si="2"/>
        <v>1447200</v>
      </c>
      <c r="M87" s="42"/>
      <c r="N87" s="43"/>
      <c r="O87" s="34">
        <f t="shared" si="3"/>
        <v>1447200</v>
      </c>
    </row>
    <row r="88" spans="1:15" ht="15.75" thickBot="1">
      <c r="A88" s="42" t="s">
        <v>98</v>
      </c>
      <c r="B88" s="42">
        <v>45770433</v>
      </c>
      <c r="C88" s="42">
        <v>2532222</v>
      </c>
      <c r="D88" s="42" t="s">
        <v>30</v>
      </c>
      <c r="E88" s="42" t="s">
        <v>22</v>
      </c>
      <c r="F88" s="42">
        <v>8</v>
      </c>
      <c r="G88" s="32">
        <v>1395300</v>
      </c>
      <c r="H88" s="32">
        <v>0</v>
      </c>
      <c r="I88" s="32">
        <v>0</v>
      </c>
      <c r="J88" s="32">
        <v>0</v>
      </c>
      <c r="K88" s="33">
        <v>41500</v>
      </c>
      <c r="L88" s="33">
        <f t="shared" si="2"/>
        <v>1436800</v>
      </c>
      <c r="M88" s="42"/>
      <c r="N88" s="43"/>
      <c r="O88" s="34">
        <f t="shared" si="3"/>
        <v>1436800</v>
      </c>
    </row>
    <row r="89" spans="1:15" ht="15.75" thickBot="1">
      <c r="A89" s="42" t="s">
        <v>544</v>
      </c>
      <c r="B89" s="42">
        <v>6267688</v>
      </c>
      <c r="C89" s="42">
        <v>5778926</v>
      </c>
      <c r="D89" s="42" t="s">
        <v>46</v>
      </c>
      <c r="E89" s="42">
        <v>4.2</v>
      </c>
      <c r="F89" s="42" t="s">
        <v>22</v>
      </c>
      <c r="G89" s="32">
        <v>1686300</v>
      </c>
      <c r="H89" s="32">
        <v>113700</v>
      </c>
      <c r="I89" s="32">
        <v>0</v>
      </c>
      <c r="J89" s="32">
        <v>0</v>
      </c>
      <c r="K89" s="33">
        <v>81800</v>
      </c>
      <c r="L89" s="33">
        <f t="shared" si="2"/>
        <v>1881800</v>
      </c>
      <c r="M89" s="42"/>
      <c r="N89" s="43"/>
      <c r="O89" s="34">
        <f t="shared" si="3"/>
        <v>1881800</v>
      </c>
    </row>
    <row r="90" spans="1:15" ht="15.75" thickBot="1">
      <c r="A90" s="44" t="s">
        <v>545</v>
      </c>
      <c r="B90" s="37">
        <v>22838457</v>
      </c>
      <c r="C90" s="37">
        <v>7521946</v>
      </c>
      <c r="D90" s="44" t="s">
        <v>26</v>
      </c>
      <c r="E90" s="42">
        <v>3.3</v>
      </c>
      <c r="F90" s="42" t="s">
        <v>22</v>
      </c>
      <c r="G90" s="32">
        <v>0</v>
      </c>
      <c r="H90" s="32">
        <v>0</v>
      </c>
      <c r="I90" s="32">
        <v>1305700</v>
      </c>
      <c r="J90" s="32">
        <v>0</v>
      </c>
      <c r="K90" s="33">
        <v>0</v>
      </c>
      <c r="L90" s="33">
        <f t="shared" si="2"/>
        <v>1305700</v>
      </c>
      <c r="M90" s="42"/>
      <c r="N90" s="43"/>
      <c r="O90" s="34">
        <f t="shared" si="3"/>
        <v>1305700</v>
      </c>
    </row>
    <row r="91" spans="1:15" ht="15.75" thickBot="1">
      <c r="A91" s="44" t="s">
        <v>545</v>
      </c>
      <c r="B91" s="37">
        <v>22838457</v>
      </c>
      <c r="C91" s="37">
        <v>8532204</v>
      </c>
      <c r="D91" s="44" t="s">
        <v>25</v>
      </c>
      <c r="E91" s="42">
        <v>3.3</v>
      </c>
      <c r="F91" s="42" t="s">
        <v>22</v>
      </c>
      <c r="G91" s="32">
        <v>0</v>
      </c>
      <c r="H91" s="32">
        <v>0</v>
      </c>
      <c r="I91" s="32">
        <v>2118300</v>
      </c>
      <c r="J91" s="32">
        <v>0</v>
      </c>
      <c r="K91" s="33">
        <v>0</v>
      </c>
      <c r="L91" s="33">
        <f t="shared" si="2"/>
        <v>2118300</v>
      </c>
      <c r="M91" s="42"/>
      <c r="N91" s="43"/>
      <c r="O91" s="34">
        <f t="shared" si="3"/>
        <v>2118300</v>
      </c>
    </row>
    <row r="92" spans="1:15" ht="15.75" thickBot="1">
      <c r="A92" s="42" t="s">
        <v>546</v>
      </c>
      <c r="B92" s="42">
        <v>43750672</v>
      </c>
      <c r="C92" s="42">
        <v>9186406</v>
      </c>
      <c r="D92" s="42" t="s">
        <v>27</v>
      </c>
      <c r="E92" s="42">
        <v>2</v>
      </c>
      <c r="F92" s="42">
        <v>5</v>
      </c>
      <c r="G92" s="32">
        <v>1866900</v>
      </c>
      <c r="H92" s="32">
        <v>0</v>
      </c>
      <c r="I92" s="32">
        <v>0</v>
      </c>
      <c r="J92" s="32">
        <v>0</v>
      </c>
      <c r="K92" s="33">
        <v>55500</v>
      </c>
      <c r="L92" s="33">
        <f t="shared" si="2"/>
        <v>1922400</v>
      </c>
      <c r="M92" s="42"/>
      <c r="N92" s="43">
        <v>20000</v>
      </c>
      <c r="O92" s="34">
        <f t="shared" si="3"/>
        <v>1902400</v>
      </c>
    </row>
    <row r="93" spans="1:15" ht="15.75" thickBot="1">
      <c r="A93" s="42" t="s">
        <v>102</v>
      </c>
      <c r="B93" s="42">
        <v>60460202</v>
      </c>
      <c r="C93" s="42">
        <v>4854009</v>
      </c>
      <c r="D93" s="42" t="s">
        <v>104</v>
      </c>
      <c r="E93" s="42">
        <v>1.95</v>
      </c>
      <c r="F93" s="42" t="s">
        <v>22</v>
      </c>
      <c r="G93" s="32">
        <v>1157300</v>
      </c>
      <c r="H93" s="32">
        <v>0</v>
      </c>
      <c r="I93" s="32">
        <v>0</v>
      </c>
      <c r="J93" s="32">
        <v>0</v>
      </c>
      <c r="K93" s="33">
        <v>47800</v>
      </c>
      <c r="L93" s="33">
        <f t="shared" si="2"/>
        <v>1205100</v>
      </c>
      <c r="M93" s="42"/>
      <c r="N93" s="43"/>
      <c r="O93" s="34">
        <f t="shared" si="3"/>
        <v>1205100</v>
      </c>
    </row>
    <row r="94" spans="1:15" ht="15.75" thickBot="1">
      <c r="A94" s="42" t="s">
        <v>547</v>
      </c>
      <c r="B94" s="42">
        <v>48136093</v>
      </c>
      <c r="C94" s="42">
        <v>9548170</v>
      </c>
      <c r="D94" s="42" t="s">
        <v>107</v>
      </c>
      <c r="E94" s="42">
        <v>5.51</v>
      </c>
      <c r="F94" s="42" t="s">
        <v>22</v>
      </c>
      <c r="G94" s="32">
        <v>3210400</v>
      </c>
      <c r="H94" s="32">
        <v>252400</v>
      </c>
      <c r="I94" s="32">
        <v>0</v>
      </c>
      <c r="J94" s="32">
        <v>42100</v>
      </c>
      <c r="K94" s="33">
        <v>0</v>
      </c>
      <c r="L94" s="33">
        <f t="shared" si="2"/>
        <v>3504900</v>
      </c>
      <c r="M94" s="42"/>
      <c r="N94" s="43">
        <v>38551</v>
      </c>
      <c r="O94" s="34">
        <f t="shared" si="3"/>
        <v>3466349</v>
      </c>
    </row>
    <row r="95" spans="1:15" ht="15.75" thickBot="1">
      <c r="A95" s="42" t="s">
        <v>105</v>
      </c>
      <c r="B95" s="42">
        <v>62931270</v>
      </c>
      <c r="C95" s="42">
        <v>6734853</v>
      </c>
      <c r="D95" s="42" t="s">
        <v>27</v>
      </c>
      <c r="E95" s="42">
        <v>0.97</v>
      </c>
      <c r="F95" s="42">
        <v>2</v>
      </c>
      <c r="G95" s="32">
        <v>294800</v>
      </c>
      <c r="H95" s="32">
        <v>50100</v>
      </c>
      <c r="I95" s="32">
        <v>0</v>
      </c>
      <c r="J95" s="32">
        <v>9400</v>
      </c>
      <c r="K95" s="33">
        <v>8800</v>
      </c>
      <c r="L95" s="33">
        <f t="shared" si="2"/>
        <v>363100</v>
      </c>
      <c r="M95" s="42"/>
      <c r="N95" s="43"/>
      <c r="O95" s="34">
        <f t="shared" si="3"/>
        <v>363100</v>
      </c>
    </row>
    <row r="96" spans="1:15" ht="15.75" thickBot="1">
      <c r="A96" s="42" t="s">
        <v>105</v>
      </c>
      <c r="B96" s="42">
        <v>62931270</v>
      </c>
      <c r="C96" s="42">
        <v>8614823</v>
      </c>
      <c r="D96" s="42" t="s">
        <v>80</v>
      </c>
      <c r="E96" s="42" t="s">
        <v>22</v>
      </c>
      <c r="F96" s="42">
        <v>3</v>
      </c>
      <c r="G96" s="32">
        <v>649500</v>
      </c>
      <c r="H96" s="32">
        <v>86500</v>
      </c>
      <c r="I96" s="32">
        <v>0</v>
      </c>
      <c r="J96" s="32">
        <v>27000</v>
      </c>
      <c r="K96" s="33">
        <v>19300</v>
      </c>
      <c r="L96" s="33">
        <f t="shared" si="2"/>
        <v>782300</v>
      </c>
      <c r="M96" s="42"/>
      <c r="N96" s="43"/>
      <c r="O96" s="34">
        <f t="shared" si="3"/>
        <v>782300</v>
      </c>
    </row>
    <row r="97" spans="1:15" ht="15.75" thickBot="1">
      <c r="A97" s="42" t="s">
        <v>108</v>
      </c>
      <c r="B97" s="42">
        <v>42744326</v>
      </c>
      <c r="C97" s="42">
        <v>1176212</v>
      </c>
      <c r="D97" s="42" t="s">
        <v>37</v>
      </c>
      <c r="E97" s="42">
        <v>6.25</v>
      </c>
      <c r="F97" s="42" t="s">
        <v>22</v>
      </c>
      <c r="G97" s="32">
        <v>2251200</v>
      </c>
      <c r="H97" s="32">
        <v>312500</v>
      </c>
      <c r="I97" s="32">
        <v>0</v>
      </c>
      <c r="J97" s="32">
        <v>0</v>
      </c>
      <c r="K97" s="33">
        <v>58400</v>
      </c>
      <c r="L97" s="33">
        <f t="shared" si="2"/>
        <v>2622100</v>
      </c>
      <c r="M97" s="42"/>
      <c r="N97" s="43"/>
      <c r="O97" s="34">
        <f t="shared" si="3"/>
        <v>2622100</v>
      </c>
    </row>
    <row r="98" spans="1:15" ht="15.75" thickBot="1">
      <c r="A98" s="42" t="s">
        <v>108</v>
      </c>
      <c r="B98" s="42">
        <v>42744326</v>
      </c>
      <c r="C98" s="42">
        <v>1632714</v>
      </c>
      <c r="D98" s="42" t="s">
        <v>30</v>
      </c>
      <c r="E98" s="42" t="s">
        <v>22</v>
      </c>
      <c r="F98" s="42">
        <v>20</v>
      </c>
      <c r="G98" s="32">
        <v>3769300</v>
      </c>
      <c r="H98" s="32">
        <v>962500</v>
      </c>
      <c r="I98" s="32">
        <v>0</v>
      </c>
      <c r="J98" s="32">
        <v>0</v>
      </c>
      <c r="K98" s="33">
        <v>112100</v>
      </c>
      <c r="L98" s="33">
        <f t="shared" si="2"/>
        <v>4843900</v>
      </c>
      <c r="M98" s="42"/>
      <c r="N98" s="43"/>
      <c r="O98" s="34">
        <f t="shared" si="3"/>
        <v>4843900</v>
      </c>
    </row>
    <row r="99" spans="1:15" ht="15.75" thickBot="1">
      <c r="A99" s="42" t="s">
        <v>108</v>
      </c>
      <c r="B99" s="42">
        <v>42744326</v>
      </c>
      <c r="C99" s="42">
        <v>3786619</v>
      </c>
      <c r="D99" s="42" t="s">
        <v>49</v>
      </c>
      <c r="E99" s="42" t="s">
        <v>22</v>
      </c>
      <c r="F99" s="42">
        <v>14</v>
      </c>
      <c r="G99" s="32">
        <v>5763900</v>
      </c>
      <c r="H99" s="32">
        <v>825000</v>
      </c>
      <c r="I99" s="32">
        <v>0</v>
      </c>
      <c r="J99" s="32">
        <v>0</v>
      </c>
      <c r="K99" s="33">
        <v>0</v>
      </c>
      <c r="L99" s="33">
        <f t="shared" si="2"/>
        <v>6588900</v>
      </c>
      <c r="M99" s="42"/>
      <c r="N99" s="43"/>
      <c r="O99" s="34">
        <f t="shared" si="3"/>
        <v>6588900</v>
      </c>
    </row>
    <row r="100" spans="1:15" ht="15.75" thickBot="1">
      <c r="A100" s="42" t="s">
        <v>108</v>
      </c>
      <c r="B100" s="42">
        <v>42744326</v>
      </c>
      <c r="C100" s="42">
        <v>7635375</v>
      </c>
      <c r="D100" s="42" t="s">
        <v>40</v>
      </c>
      <c r="E100" s="42" t="s">
        <v>22</v>
      </c>
      <c r="F100" s="42">
        <v>52</v>
      </c>
      <c r="G100" s="32">
        <v>8020000</v>
      </c>
      <c r="H100" s="32">
        <v>1169300</v>
      </c>
      <c r="I100" s="32">
        <v>0</v>
      </c>
      <c r="J100" s="32">
        <v>388400</v>
      </c>
      <c r="K100" s="33">
        <v>112100</v>
      </c>
      <c r="L100" s="33">
        <f t="shared" si="2"/>
        <v>9689800</v>
      </c>
      <c r="M100" s="42"/>
      <c r="N100" s="43"/>
      <c r="O100" s="34">
        <f t="shared" si="3"/>
        <v>9689800</v>
      </c>
    </row>
    <row r="101" spans="1:15" ht="15.75" thickBot="1">
      <c r="A101" s="42" t="s">
        <v>108</v>
      </c>
      <c r="B101" s="42">
        <v>42744326</v>
      </c>
      <c r="C101" s="42">
        <v>8259280</v>
      </c>
      <c r="D101" s="42" t="s">
        <v>25</v>
      </c>
      <c r="E101" s="42">
        <v>4.0999999999999996</v>
      </c>
      <c r="F101" s="42" t="s">
        <v>22</v>
      </c>
      <c r="G101" s="32">
        <v>2391200</v>
      </c>
      <c r="H101" s="32">
        <v>214700</v>
      </c>
      <c r="I101" s="32">
        <v>0</v>
      </c>
      <c r="J101" s="32">
        <v>41700</v>
      </c>
      <c r="K101" s="33">
        <v>71100</v>
      </c>
      <c r="L101" s="33">
        <f t="shared" si="2"/>
        <v>2718700</v>
      </c>
      <c r="M101" s="42"/>
      <c r="N101" s="43"/>
      <c r="O101" s="34">
        <f t="shared" si="3"/>
        <v>2718700</v>
      </c>
    </row>
    <row r="102" spans="1:15" ht="15.75" thickBot="1">
      <c r="A102" s="42" t="s">
        <v>108</v>
      </c>
      <c r="B102" s="42">
        <v>42744326</v>
      </c>
      <c r="C102" s="42">
        <v>8823760</v>
      </c>
      <c r="D102" s="42" t="s">
        <v>46</v>
      </c>
      <c r="E102" s="42">
        <v>1.75</v>
      </c>
      <c r="F102" s="42" t="s">
        <v>22</v>
      </c>
      <c r="G102" s="32">
        <v>767900</v>
      </c>
      <c r="H102" s="32">
        <v>92500</v>
      </c>
      <c r="I102" s="32">
        <v>0</v>
      </c>
      <c r="J102" s="32">
        <v>25300</v>
      </c>
      <c r="K102" s="33">
        <v>37200</v>
      </c>
      <c r="L102" s="33">
        <f t="shared" si="2"/>
        <v>922900</v>
      </c>
      <c r="M102" s="42"/>
      <c r="N102" s="43"/>
      <c r="O102" s="34">
        <f t="shared" si="3"/>
        <v>922900</v>
      </c>
    </row>
    <row r="103" spans="1:15" ht="15.75" thickBot="1">
      <c r="A103" s="44" t="s">
        <v>108</v>
      </c>
      <c r="B103" s="37">
        <v>42744326</v>
      </c>
      <c r="C103" s="37">
        <v>9590483</v>
      </c>
      <c r="D103" s="44" t="s">
        <v>548</v>
      </c>
      <c r="E103" s="42">
        <v>1.75</v>
      </c>
      <c r="F103" s="42" t="s">
        <v>22</v>
      </c>
      <c r="G103" s="32">
        <v>0</v>
      </c>
      <c r="H103" s="32">
        <v>0</v>
      </c>
      <c r="I103" s="32">
        <v>271600</v>
      </c>
      <c r="J103" s="32">
        <v>0</v>
      </c>
      <c r="K103" s="33">
        <v>0</v>
      </c>
      <c r="L103" s="33">
        <f t="shared" si="2"/>
        <v>271600</v>
      </c>
      <c r="M103" s="42"/>
      <c r="N103" s="43"/>
      <c r="O103" s="34">
        <f t="shared" si="3"/>
        <v>271600</v>
      </c>
    </row>
    <row r="104" spans="1:15" ht="15.75" thickBot="1">
      <c r="A104" s="42" t="s">
        <v>110</v>
      </c>
      <c r="B104" s="42">
        <v>40229939</v>
      </c>
      <c r="C104" s="42">
        <v>4396664</v>
      </c>
      <c r="D104" s="42" t="s">
        <v>37</v>
      </c>
      <c r="E104" s="42">
        <v>12.9</v>
      </c>
      <c r="F104" s="42" t="s">
        <v>22</v>
      </c>
      <c r="G104" s="32">
        <v>5382400</v>
      </c>
      <c r="H104" s="32">
        <v>0</v>
      </c>
      <c r="I104" s="32">
        <v>0</v>
      </c>
      <c r="J104" s="32">
        <v>0</v>
      </c>
      <c r="K104" s="33">
        <v>160000</v>
      </c>
      <c r="L104" s="33">
        <f t="shared" si="2"/>
        <v>5542400</v>
      </c>
      <c r="M104" s="42"/>
      <c r="N104" s="43"/>
      <c r="O104" s="34">
        <f t="shared" si="3"/>
        <v>5542400</v>
      </c>
    </row>
    <row r="105" spans="1:15" ht="15.75" thickBot="1">
      <c r="A105" s="42" t="s">
        <v>112</v>
      </c>
      <c r="B105" s="42">
        <v>24798983</v>
      </c>
      <c r="C105" s="42">
        <v>1239052</v>
      </c>
      <c r="D105" s="42" t="s">
        <v>37</v>
      </c>
      <c r="E105" s="42">
        <v>10</v>
      </c>
      <c r="F105" s="42" t="s">
        <v>22</v>
      </c>
      <c r="G105" s="32">
        <v>3571900</v>
      </c>
      <c r="H105" s="32">
        <v>411700</v>
      </c>
      <c r="I105" s="32">
        <v>0</v>
      </c>
      <c r="J105" s="32">
        <v>38300</v>
      </c>
      <c r="K105" s="33">
        <v>83800</v>
      </c>
      <c r="L105" s="33">
        <f t="shared" si="2"/>
        <v>4105700</v>
      </c>
      <c r="M105" s="42"/>
      <c r="N105" s="43"/>
      <c r="O105" s="34">
        <f t="shared" si="3"/>
        <v>4105700</v>
      </c>
    </row>
    <row r="106" spans="1:15" ht="15.75" thickBot="1">
      <c r="A106" s="42" t="s">
        <v>112</v>
      </c>
      <c r="B106" s="42">
        <v>24798983</v>
      </c>
      <c r="C106" s="42">
        <v>1923388</v>
      </c>
      <c r="D106" s="42" t="s">
        <v>114</v>
      </c>
      <c r="E106" s="42">
        <v>2.0299999999999998</v>
      </c>
      <c r="F106" s="42" t="s">
        <v>22</v>
      </c>
      <c r="G106" s="32">
        <v>730300</v>
      </c>
      <c r="H106" s="32">
        <v>78700</v>
      </c>
      <c r="I106" s="32">
        <v>0</v>
      </c>
      <c r="J106" s="32">
        <v>21300</v>
      </c>
      <c r="K106" s="33">
        <v>0</v>
      </c>
      <c r="L106" s="33">
        <f t="shared" si="2"/>
        <v>830300</v>
      </c>
      <c r="M106" s="42"/>
      <c r="N106" s="43"/>
      <c r="O106" s="34">
        <f t="shared" si="3"/>
        <v>830300</v>
      </c>
    </row>
    <row r="107" spans="1:15" ht="15.75" thickBot="1">
      <c r="A107" s="42" t="s">
        <v>112</v>
      </c>
      <c r="B107" s="42">
        <v>24798983</v>
      </c>
      <c r="C107" s="42">
        <v>9062346</v>
      </c>
      <c r="D107" s="42" t="s">
        <v>27</v>
      </c>
      <c r="E107" s="42">
        <v>2</v>
      </c>
      <c r="F107" s="42" t="s">
        <v>22</v>
      </c>
      <c r="G107" s="32">
        <v>872200</v>
      </c>
      <c r="H107" s="32">
        <v>83000</v>
      </c>
      <c r="I107" s="32">
        <v>0</v>
      </c>
      <c r="J107" s="32">
        <v>17000</v>
      </c>
      <c r="K107" s="33">
        <v>25900</v>
      </c>
      <c r="L107" s="33">
        <f t="shared" si="2"/>
        <v>998100</v>
      </c>
      <c r="M107" s="42"/>
      <c r="N107" s="43"/>
      <c r="O107" s="34">
        <f t="shared" si="3"/>
        <v>998100</v>
      </c>
    </row>
    <row r="108" spans="1:15" ht="15.75" thickBot="1">
      <c r="A108" s="42" t="s">
        <v>115</v>
      </c>
      <c r="B108" s="42">
        <v>26543150</v>
      </c>
      <c r="C108" s="42">
        <v>9880924</v>
      </c>
      <c r="D108" s="42" t="s">
        <v>21</v>
      </c>
      <c r="E108" s="42">
        <v>8.15</v>
      </c>
      <c r="F108" s="42" t="s">
        <v>22</v>
      </c>
      <c r="G108" s="32">
        <v>1660000</v>
      </c>
      <c r="H108" s="32">
        <v>0</v>
      </c>
      <c r="I108" s="32">
        <v>0</v>
      </c>
      <c r="J108" s="32">
        <v>0</v>
      </c>
      <c r="K108" s="33">
        <v>0</v>
      </c>
      <c r="L108" s="33">
        <f t="shared" si="2"/>
        <v>1660000</v>
      </c>
      <c r="M108" s="42"/>
      <c r="N108" s="43"/>
      <c r="O108" s="34">
        <f t="shared" si="3"/>
        <v>1660000</v>
      </c>
    </row>
    <row r="109" spans="1:15" ht="15.75" thickBot="1">
      <c r="A109" s="42" t="s">
        <v>117</v>
      </c>
      <c r="B109" s="42">
        <v>61924261</v>
      </c>
      <c r="C109" s="42">
        <v>7753589</v>
      </c>
      <c r="D109" s="42" t="s">
        <v>79</v>
      </c>
      <c r="E109" s="42">
        <v>5.5</v>
      </c>
      <c r="F109" s="42" t="s">
        <v>22</v>
      </c>
      <c r="G109" s="32">
        <v>3358800</v>
      </c>
      <c r="H109" s="32">
        <v>272000</v>
      </c>
      <c r="I109" s="32">
        <v>0</v>
      </c>
      <c r="J109" s="32">
        <v>68000</v>
      </c>
      <c r="K109" s="33">
        <v>163000</v>
      </c>
      <c r="L109" s="33">
        <f t="shared" si="2"/>
        <v>3861800</v>
      </c>
      <c r="M109" s="42"/>
      <c r="N109" s="43"/>
      <c r="O109" s="34">
        <f t="shared" si="3"/>
        <v>3861800</v>
      </c>
    </row>
    <row r="110" spans="1:15" ht="15.75" thickBot="1">
      <c r="A110" s="42" t="s">
        <v>119</v>
      </c>
      <c r="B110" s="42">
        <v>24198412</v>
      </c>
      <c r="C110" s="42">
        <v>2690658</v>
      </c>
      <c r="D110" s="42" t="s">
        <v>27</v>
      </c>
      <c r="E110" s="42">
        <v>0.85</v>
      </c>
      <c r="F110" s="42" t="s">
        <v>22</v>
      </c>
      <c r="G110" s="32">
        <v>470700</v>
      </c>
      <c r="H110" s="32">
        <v>45100</v>
      </c>
      <c r="I110" s="32">
        <v>0</v>
      </c>
      <c r="J110" s="32">
        <v>14900</v>
      </c>
      <c r="K110" s="33">
        <v>14000</v>
      </c>
      <c r="L110" s="33">
        <f t="shared" si="2"/>
        <v>544700</v>
      </c>
      <c r="M110" s="42"/>
      <c r="N110" s="43"/>
      <c r="O110" s="34">
        <f t="shared" si="3"/>
        <v>544700</v>
      </c>
    </row>
    <row r="111" spans="1:15" ht="15.75" thickBot="1">
      <c r="A111" s="42" t="s">
        <v>119</v>
      </c>
      <c r="B111" s="42">
        <v>24198412</v>
      </c>
      <c r="C111" s="42">
        <v>5925410</v>
      </c>
      <c r="D111" s="42" t="s">
        <v>25</v>
      </c>
      <c r="E111" s="42">
        <v>4.1500000000000004</v>
      </c>
      <c r="F111" s="42" t="s">
        <v>22</v>
      </c>
      <c r="G111" s="32">
        <v>1933700</v>
      </c>
      <c r="H111" s="32">
        <v>202200</v>
      </c>
      <c r="I111" s="32">
        <v>0</v>
      </c>
      <c r="J111" s="32">
        <v>74400</v>
      </c>
      <c r="K111" s="33">
        <v>57500</v>
      </c>
      <c r="L111" s="33">
        <f t="shared" si="2"/>
        <v>2267800</v>
      </c>
      <c r="M111" s="42"/>
      <c r="N111" s="43"/>
      <c r="O111" s="34">
        <f t="shared" si="3"/>
        <v>2267800</v>
      </c>
    </row>
    <row r="112" spans="1:15" ht="15.75" thickBot="1">
      <c r="A112" s="42" t="s">
        <v>119</v>
      </c>
      <c r="B112" s="42">
        <v>24198412</v>
      </c>
      <c r="C112" s="42">
        <v>9206360</v>
      </c>
      <c r="D112" s="42" t="s">
        <v>21</v>
      </c>
      <c r="E112" s="42">
        <v>8</v>
      </c>
      <c r="F112" s="42" t="s">
        <v>22</v>
      </c>
      <c r="G112" s="32">
        <v>2557500</v>
      </c>
      <c r="H112" s="32">
        <v>318500</v>
      </c>
      <c r="I112" s="32">
        <v>0</v>
      </c>
      <c r="J112" s="32">
        <v>129700</v>
      </c>
      <c r="K112" s="33">
        <v>76100</v>
      </c>
      <c r="L112" s="33">
        <f t="shared" si="2"/>
        <v>3081800</v>
      </c>
      <c r="M112" s="42"/>
      <c r="N112" s="43"/>
      <c r="O112" s="34">
        <f t="shared" si="3"/>
        <v>3081800</v>
      </c>
    </row>
    <row r="113" spans="1:15" ht="15.75" thickBot="1">
      <c r="A113" s="42" t="s">
        <v>121</v>
      </c>
      <c r="B113" s="42">
        <v>4066502</v>
      </c>
      <c r="C113" s="42">
        <v>5186488</v>
      </c>
      <c r="D113" s="42" t="s">
        <v>46</v>
      </c>
      <c r="E113" s="42">
        <v>1</v>
      </c>
      <c r="F113" s="42" t="s">
        <v>22</v>
      </c>
      <c r="G113" s="32">
        <v>373300</v>
      </c>
      <c r="H113" s="32">
        <v>46100</v>
      </c>
      <c r="I113" s="32">
        <v>0</v>
      </c>
      <c r="J113" s="32">
        <v>3100</v>
      </c>
      <c r="K113" s="33">
        <v>18100</v>
      </c>
      <c r="L113" s="33">
        <f t="shared" si="2"/>
        <v>440600</v>
      </c>
      <c r="M113" s="42"/>
      <c r="N113" s="43"/>
      <c r="O113" s="34">
        <f t="shared" si="3"/>
        <v>440600</v>
      </c>
    </row>
    <row r="114" spans="1:15" ht="15.75" thickBot="1">
      <c r="A114" s="42" t="s">
        <v>531</v>
      </c>
      <c r="B114" s="42">
        <v>7043732</v>
      </c>
      <c r="C114" s="42">
        <v>2594471</v>
      </c>
      <c r="D114" s="42" t="s">
        <v>46</v>
      </c>
      <c r="E114" s="42">
        <v>1</v>
      </c>
      <c r="F114" s="42" t="s">
        <v>22</v>
      </c>
      <c r="G114" s="32">
        <v>507600</v>
      </c>
      <c r="H114" s="32">
        <v>50000</v>
      </c>
      <c r="I114" s="32">
        <v>0</v>
      </c>
      <c r="J114" s="32">
        <v>0</v>
      </c>
      <c r="K114" s="33">
        <v>24600</v>
      </c>
      <c r="L114" s="33">
        <f t="shared" si="2"/>
        <v>582200</v>
      </c>
      <c r="M114" s="42"/>
      <c r="N114" s="43"/>
      <c r="O114" s="34">
        <f t="shared" si="3"/>
        <v>582200</v>
      </c>
    </row>
    <row r="115" spans="1:15" ht="15.75" thickBot="1">
      <c r="A115" s="42" t="s">
        <v>123</v>
      </c>
      <c r="B115" s="42">
        <v>48677752</v>
      </c>
      <c r="C115" s="42">
        <v>5628151</v>
      </c>
      <c r="D115" s="42" t="s">
        <v>49</v>
      </c>
      <c r="E115" s="42" t="s">
        <v>22</v>
      </c>
      <c r="F115" s="42">
        <v>83</v>
      </c>
      <c r="G115" s="32">
        <v>24042600</v>
      </c>
      <c r="H115" s="32">
        <v>2099000</v>
      </c>
      <c r="I115" s="32">
        <v>0</v>
      </c>
      <c r="J115" s="32">
        <v>42500</v>
      </c>
      <c r="K115" s="33">
        <v>0</v>
      </c>
      <c r="L115" s="33">
        <f t="shared" si="2"/>
        <v>26184100</v>
      </c>
      <c r="M115" s="42"/>
      <c r="N115" s="43"/>
      <c r="O115" s="34">
        <f t="shared" si="3"/>
        <v>26184100</v>
      </c>
    </row>
    <row r="116" spans="1:15" ht="15.75" thickBot="1">
      <c r="A116" s="42" t="s">
        <v>123</v>
      </c>
      <c r="B116" s="42">
        <v>48677752</v>
      </c>
      <c r="C116" s="42">
        <v>6899008</v>
      </c>
      <c r="D116" s="42" t="s">
        <v>26</v>
      </c>
      <c r="E116" s="42">
        <v>2.9</v>
      </c>
      <c r="F116" s="42" t="s">
        <v>22</v>
      </c>
      <c r="G116" s="32">
        <v>1111900</v>
      </c>
      <c r="H116" s="32">
        <v>102500</v>
      </c>
      <c r="I116" s="32">
        <v>0</v>
      </c>
      <c r="J116" s="32">
        <v>38400</v>
      </c>
      <c r="K116" s="33">
        <v>53900</v>
      </c>
      <c r="L116" s="33">
        <f t="shared" si="2"/>
        <v>1306700</v>
      </c>
      <c r="M116" s="42"/>
      <c r="N116" s="43"/>
      <c r="O116" s="34">
        <f t="shared" si="3"/>
        <v>1306700</v>
      </c>
    </row>
    <row r="117" spans="1:15" ht="15.75" thickBot="1">
      <c r="A117" s="42" t="s">
        <v>123</v>
      </c>
      <c r="B117" s="42">
        <v>48677752</v>
      </c>
      <c r="C117" s="42">
        <v>9406836</v>
      </c>
      <c r="D117" s="42" t="s">
        <v>40</v>
      </c>
      <c r="E117" s="42" t="s">
        <v>22</v>
      </c>
      <c r="F117" s="42">
        <v>76</v>
      </c>
      <c r="G117" s="32">
        <v>11415000</v>
      </c>
      <c r="H117" s="32">
        <v>1490500</v>
      </c>
      <c r="I117" s="32">
        <v>0</v>
      </c>
      <c r="J117" s="32">
        <v>42500</v>
      </c>
      <c r="K117" s="33">
        <v>133200</v>
      </c>
      <c r="L117" s="33">
        <f t="shared" si="2"/>
        <v>13081200</v>
      </c>
      <c r="M117" s="42"/>
      <c r="N117" s="43"/>
      <c r="O117" s="34">
        <f t="shared" si="3"/>
        <v>13081200</v>
      </c>
    </row>
    <row r="118" spans="1:15" ht="15.75" thickBot="1">
      <c r="A118" s="42" t="s">
        <v>123</v>
      </c>
      <c r="B118" s="42">
        <v>48677752</v>
      </c>
      <c r="C118" s="42">
        <v>9499988</v>
      </c>
      <c r="D118" s="42" t="s">
        <v>50</v>
      </c>
      <c r="E118" s="42" t="s">
        <v>22</v>
      </c>
      <c r="F118" s="42">
        <v>14</v>
      </c>
      <c r="G118" s="32">
        <v>4173000</v>
      </c>
      <c r="H118" s="32">
        <v>325500</v>
      </c>
      <c r="I118" s="32">
        <v>0</v>
      </c>
      <c r="J118" s="32">
        <v>42500</v>
      </c>
      <c r="K118" s="33">
        <v>87100</v>
      </c>
      <c r="L118" s="33">
        <f t="shared" si="2"/>
        <v>4628100</v>
      </c>
      <c r="M118" s="42"/>
      <c r="N118" s="43"/>
      <c r="O118" s="34">
        <f t="shared" si="3"/>
        <v>4628100</v>
      </c>
    </row>
    <row r="119" spans="1:15" ht="15.75" thickBot="1">
      <c r="A119" s="42" t="s">
        <v>125</v>
      </c>
      <c r="B119" s="42">
        <v>61903302</v>
      </c>
      <c r="C119" s="42">
        <v>1494851</v>
      </c>
      <c r="D119" s="42" t="s">
        <v>40</v>
      </c>
      <c r="E119" s="42" t="s">
        <v>22</v>
      </c>
      <c r="F119" s="42">
        <v>35</v>
      </c>
      <c r="G119" s="32">
        <v>5399200</v>
      </c>
      <c r="H119" s="32">
        <v>420100</v>
      </c>
      <c r="I119" s="32">
        <v>0</v>
      </c>
      <c r="J119" s="32">
        <v>467400</v>
      </c>
      <c r="K119" s="33">
        <v>113900</v>
      </c>
      <c r="L119" s="33">
        <f t="shared" si="2"/>
        <v>6400600</v>
      </c>
      <c r="M119" s="42"/>
      <c r="N119" s="43"/>
      <c r="O119" s="34">
        <f t="shared" si="3"/>
        <v>6400600</v>
      </c>
    </row>
    <row r="120" spans="1:15" ht="15.75" thickBot="1">
      <c r="A120" s="42" t="s">
        <v>127</v>
      </c>
      <c r="B120" s="42">
        <v>873501</v>
      </c>
      <c r="C120" s="42">
        <v>1178542</v>
      </c>
      <c r="D120" s="42" t="s">
        <v>30</v>
      </c>
      <c r="E120" s="42" t="s">
        <v>22</v>
      </c>
      <c r="F120" s="42">
        <v>50</v>
      </c>
      <c r="G120" s="32">
        <v>10215700</v>
      </c>
      <c r="H120" s="32">
        <v>765300</v>
      </c>
      <c r="I120" s="32">
        <v>0</v>
      </c>
      <c r="J120" s="32">
        <v>255400</v>
      </c>
      <c r="K120" s="33">
        <v>254800</v>
      </c>
      <c r="L120" s="33">
        <f t="shared" si="2"/>
        <v>11491200</v>
      </c>
      <c r="M120" s="42"/>
      <c r="N120" s="43"/>
      <c r="O120" s="34">
        <f t="shared" si="3"/>
        <v>11491200</v>
      </c>
    </row>
    <row r="121" spans="1:15" ht="15.75" thickBot="1">
      <c r="A121" s="42" t="s">
        <v>129</v>
      </c>
      <c r="B121" s="42">
        <v>874728</v>
      </c>
      <c r="C121" s="42">
        <v>5238022</v>
      </c>
      <c r="D121" s="42" t="s">
        <v>40</v>
      </c>
      <c r="E121" s="42" t="s">
        <v>22</v>
      </c>
      <c r="F121" s="42">
        <v>48</v>
      </c>
      <c r="G121" s="32">
        <v>7121000</v>
      </c>
      <c r="H121" s="32">
        <v>775500</v>
      </c>
      <c r="I121" s="32">
        <v>0</v>
      </c>
      <c r="J121" s="32">
        <v>268800</v>
      </c>
      <c r="K121" s="33">
        <v>76400</v>
      </c>
      <c r="L121" s="33">
        <f t="shared" si="2"/>
        <v>8241700</v>
      </c>
      <c r="M121" s="42"/>
      <c r="N121" s="43"/>
      <c r="O121" s="34">
        <f t="shared" si="3"/>
        <v>8241700</v>
      </c>
    </row>
    <row r="122" spans="1:15" ht="15.75" thickBot="1">
      <c r="A122" s="42" t="s">
        <v>131</v>
      </c>
      <c r="B122" s="42">
        <v>71209859</v>
      </c>
      <c r="C122" s="42">
        <v>7003499</v>
      </c>
      <c r="D122" s="42" t="s">
        <v>49</v>
      </c>
      <c r="E122" s="42" t="s">
        <v>22</v>
      </c>
      <c r="F122" s="42">
        <v>37</v>
      </c>
      <c r="G122" s="32">
        <v>8817500</v>
      </c>
      <c r="H122" s="32">
        <v>402800</v>
      </c>
      <c r="I122" s="32">
        <v>0</v>
      </c>
      <c r="J122" s="32">
        <v>0</v>
      </c>
      <c r="K122" s="33">
        <v>262200</v>
      </c>
      <c r="L122" s="33">
        <f t="shared" si="2"/>
        <v>9482500</v>
      </c>
      <c r="M122" s="42"/>
      <c r="N122" s="43"/>
      <c r="O122" s="34">
        <f t="shared" si="3"/>
        <v>9482500</v>
      </c>
    </row>
    <row r="123" spans="1:15" ht="15.75" thickBot="1">
      <c r="A123" s="42" t="s">
        <v>133</v>
      </c>
      <c r="B123" s="42">
        <v>48677787</v>
      </c>
      <c r="C123" s="42">
        <v>3245488</v>
      </c>
      <c r="D123" s="42" t="s">
        <v>40</v>
      </c>
      <c r="E123" s="42" t="s">
        <v>22</v>
      </c>
      <c r="F123" s="42">
        <v>105</v>
      </c>
      <c r="G123" s="32">
        <v>15563400</v>
      </c>
      <c r="H123" s="32">
        <v>2472700</v>
      </c>
      <c r="I123" s="32">
        <v>0</v>
      </c>
      <c r="J123" s="32">
        <v>977300</v>
      </c>
      <c r="K123" s="33">
        <v>462800</v>
      </c>
      <c r="L123" s="33">
        <f t="shared" si="2"/>
        <v>19476200</v>
      </c>
      <c r="M123" s="42"/>
      <c r="N123" s="43"/>
      <c r="O123" s="34">
        <f t="shared" si="3"/>
        <v>19476200</v>
      </c>
    </row>
    <row r="124" spans="1:15" ht="15.75" thickBot="1">
      <c r="A124" s="42" t="s">
        <v>135</v>
      </c>
      <c r="B124" s="42">
        <v>873683</v>
      </c>
      <c r="C124" s="42">
        <v>8060909</v>
      </c>
      <c r="D124" s="42" t="s">
        <v>40</v>
      </c>
      <c r="E124" s="42" t="s">
        <v>22</v>
      </c>
      <c r="F124" s="42">
        <v>38</v>
      </c>
      <c r="G124" s="32">
        <v>5945400</v>
      </c>
      <c r="H124" s="32">
        <v>584300</v>
      </c>
      <c r="I124" s="32">
        <v>0</v>
      </c>
      <c r="J124" s="32">
        <v>381000</v>
      </c>
      <c r="K124" s="33">
        <v>160800</v>
      </c>
      <c r="L124" s="33">
        <f t="shared" si="2"/>
        <v>7071500</v>
      </c>
      <c r="M124" s="42"/>
      <c r="N124" s="43"/>
      <c r="O124" s="34">
        <f t="shared" si="3"/>
        <v>7071500</v>
      </c>
    </row>
    <row r="125" spans="1:15" ht="15.75" thickBot="1">
      <c r="A125" s="42" t="s">
        <v>137</v>
      </c>
      <c r="B125" s="42">
        <v>75009871</v>
      </c>
      <c r="C125" s="42">
        <v>2501716</v>
      </c>
      <c r="D125" s="42" t="s">
        <v>40</v>
      </c>
      <c r="E125" s="42" t="s">
        <v>22</v>
      </c>
      <c r="F125" s="42">
        <v>67</v>
      </c>
      <c r="G125" s="32">
        <v>10506100</v>
      </c>
      <c r="H125" s="32">
        <v>780700</v>
      </c>
      <c r="I125" s="32">
        <v>0</v>
      </c>
      <c r="J125" s="32">
        <v>475300</v>
      </c>
      <c r="K125" s="33">
        <v>292500</v>
      </c>
      <c r="L125" s="33">
        <f t="shared" si="2"/>
        <v>12054600</v>
      </c>
      <c r="M125" s="42"/>
      <c r="N125" s="43"/>
      <c r="O125" s="34">
        <f t="shared" si="3"/>
        <v>12054600</v>
      </c>
    </row>
    <row r="126" spans="1:15" ht="15.75" thickBot="1">
      <c r="A126" s="42" t="s">
        <v>139</v>
      </c>
      <c r="B126" s="42">
        <v>48677701</v>
      </c>
      <c r="C126" s="42">
        <v>1652842</v>
      </c>
      <c r="D126" s="42" t="s">
        <v>49</v>
      </c>
      <c r="E126" s="42" t="s">
        <v>22</v>
      </c>
      <c r="F126" s="42">
        <v>60</v>
      </c>
      <c r="G126" s="32">
        <v>11939500</v>
      </c>
      <c r="H126" s="32">
        <v>770900</v>
      </c>
      <c r="I126" s="32">
        <v>0</v>
      </c>
      <c r="J126" s="32">
        <v>251400</v>
      </c>
      <c r="K126" s="33">
        <v>0</v>
      </c>
      <c r="L126" s="33">
        <f t="shared" si="2"/>
        <v>12961800</v>
      </c>
      <c r="M126" s="42"/>
      <c r="N126" s="43"/>
      <c r="O126" s="34">
        <f t="shared" si="3"/>
        <v>12961800</v>
      </c>
    </row>
    <row r="127" spans="1:15" ht="15.75" thickBot="1">
      <c r="A127" s="42" t="s">
        <v>141</v>
      </c>
      <c r="B127" s="42">
        <v>44685173</v>
      </c>
      <c r="C127" s="42">
        <v>6647832</v>
      </c>
      <c r="D127" s="42" t="s">
        <v>40</v>
      </c>
      <c r="E127" s="42" t="s">
        <v>22</v>
      </c>
      <c r="F127" s="42">
        <v>42</v>
      </c>
      <c r="G127" s="32">
        <v>6472700</v>
      </c>
      <c r="H127" s="32">
        <v>553000</v>
      </c>
      <c r="I127" s="32">
        <v>0</v>
      </c>
      <c r="J127" s="32">
        <v>296400</v>
      </c>
      <c r="K127" s="33">
        <v>192500</v>
      </c>
      <c r="L127" s="33">
        <f t="shared" si="2"/>
        <v>7514600</v>
      </c>
      <c r="M127" s="42"/>
      <c r="N127" s="43"/>
      <c r="O127" s="34">
        <f t="shared" si="3"/>
        <v>7514600</v>
      </c>
    </row>
    <row r="128" spans="1:15" ht="15.75" thickBot="1">
      <c r="A128" s="42" t="s">
        <v>143</v>
      </c>
      <c r="B128" s="42">
        <v>71234462</v>
      </c>
      <c r="C128" s="42">
        <v>6464677</v>
      </c>
      <c r="D128" s="42" t="s">
        <v>40</v>
      </c>
      <c r="E128" s="42" t="s">
        <v>22</v>
      </c>
      <c r="F128" s="42">
        <v>230</v>
      </c>
      <c r="G128" s="32">
        <v>22480700</v>
      </c>
      <c r="H128" s="32">
        <v>2874800</v>
      </c>
      <c r="I128" s="32">
        <v>0</v>
      </c>
      <c r="J128" s="32">
        <v>0</v>
      </c>
      <c r="K128" s="33">
        <v>668600</v>
      </c>
      <c r="L128" s="33">
        <f t="shared" si="2"/>
        <v>26024100</v>
      </c>
      <c r="M128" s="42"/>
      <c r="N128" s="43"/>
      <c r="O128" s="34">
        <f t="shared" si="3"/>
        <v>26024100</v>
      </c>
    </row>
    <row r="129" spans="1:15" ht="15.75" thickBot="1">
      <c r="A129" s="42" t="s">
        <v>145</v>
      </c>
      <c r="B129" s="42">
        <v>71209905</v>
      </c>
      <c r="C129" s="42">
        <v>3507843</v>
      </c>
      <c r="D129" s="42" t="s">
        <v>40</v>
      </c>
      <c r="E129" s="42" t="s">
        <v>22</v>
      </c>
      <c r="F129" s="42">
        <v>90</v>
      </c>
      <c r="G129" s="32">
        <v>11396900</v>
      </c>
      <c r="H129" s="32">
        <v>1221400</v>
      </c>
      <c r="I129" s="32">
        <v>0</v>
      </c>
      <c r="J129" s="32">
        <v>802800</v>
      </c>
      <c r="K129" s="33">
        <v>338900</v>
      </c>
      <c r="L129" s="33">
        <f t="shared" si="2"/>
        <v>13760000</v>
      </c>
      <c r="M129" s="42"/>
      <c r="N129" s="43"/>
      <c r="O129" s="34">
        <f t="shared" si="3"/>
        <v>13760000</v>
      </c>
    </row>
    <row r="130" spans="1:15" ht="15.75" thickBot="1">
      <c r="A130" s="42" t="s">
        <v>147</v>
      </c>
      <c r="B130" s="42">
        <v>71209867</v>
      </c>
      <c r="C130" s="42">
        <v>6568148</v>
      </c>
      <c r="D130" s="42" t="s">
        <v>49</v>
      </c>
      <c r="E130" s="42" t="s">
        <v>22</v>
      </c>
      <c r="F130" s="42">
        <v>67</v>
      </c>
      <c r="G130" s="32">
        <v>7521100</v>
      </c>
      <c r="H130" s="32">
        <v>874200</v>
      </c>
      <c r="I130" s="32">
        <v>0</v>
      </c>
      <c r="J130" s="32">
        <v>0</v>
      </c>
      <c r="K130" s="33">
        <v>0</v>
      </c>
      <c r="L130" s="33">
        <f t="shared" si="2"/>
        <v>8395300</v>
      </c>
      <c r="M130" s="42"/>
      <c r="N130" s="43"/>
      <c r="O130" s="34">
        <f t="shared" si="3"/>
        <v>8395300</v>
      </c>
    </row>
    <row r="131" spans="1:15" ht="15.75" thickBot="1">
      <c r="A131" s="42" t="s">
        <v>149</v>
      </c>
      <c r="B131" s="42">
        <v>69344035</v>
      </c>
      <c r="C131" s="42">
        <v>6328364</v>
      </c>
      <c r="D131" s="42" t="s">
        <v>26</v>
      </c>
      <c r="E131" s="42">
        <v>0.61</v>
      </c>
      <c r="F131" s="42" t="s">
        <v>22</v>
      </c>
      <c r="G131" s="32">
        <v>473500</v>
      </c>
      <c r="H131" s="32">
        <v>32000</v>
      </c>
      <c r="I131" s="32">
        <v>0</v>
      </c>
      <c r="J131" s="32">
        <v>12500</v>
      </c>
      <c r="K131" s="33">
        <v>9600</v>
      </c>
      <c r="L131" s="33">
        <f t="shared" si="2"/>
        <v>527600</v>
      </c>
      <c r="M131" s="42"/>
      <c r="N131" s="43"/>
      <c r="O131" s="34">
        <f t="shared" si="3"/>
        <v>527600</v>
      </c>
    </row>
    <row r="132" spans="1:15" ht="15.75" thickBot="1">
      <c r="A132" s="42" t="s">
        <v>149</v>
      </c>
      <c r="B132" s="42">
        <v>69344035</v>
      </c>
      <c r="C132" s="42">
        <v>7397891</v>
      </c>
      <c r="D132" s="42" t="s">
        <v>40</v>
      </c>
      <c r="E132" s="42" t="s">
        <v>22</v>
      </c>
      <c r="F132" s="42">
        <v>73</v>
      </c>
      <c r="G132" s="32">
        <v>11725300</v>
      </c>
      <c r="H132" s="32">
        <v>983500</v>
      </c>
      <c r="I132" s="32">
        <v>0</v>
      </c>
      <c r="J132" s="32">
        <v>672200</v>
      </c>
      <c r="K132" s="33">
        <v>348700</v>
      </c>
      <c r="L132" s="33">
        <f t="shared" si="2"/>
        <v>13729700</v>
      </c>
      <c r="M132" s="42"/>
      <c r="N132" s="43"/>
      <c r="O132" s="34">
        <f t="shared" si="3"/>
        <v>13729700</v>
      </c>
    </row>
    <row r="133" spans="1:15" ht="15.75" thickBot="1">
      <c r="A133" s="42" t="s">
        <v>149</v>
      </c>
      <c r="B133" s="42">
        <v>69344035</v>
      </c>
      <c r="C133" s="42">
        <v>7948275</v>
      </c>
      <c r="D133" s="42" t="s">
        <v>27</v>
      </c>
      <c r="E133" s="42" t="s">
        <v>22</v>
      </c>
      <c r="F133" s="42">
        <v>2</v>
      </c>
      <c r="G133" s="32">
        <v>277500</v>
      </c>
      <c r="H133" s="32">
        <v>16200</v>
      </c>
      <c r="I133" s="32">
        <v>0</v>
      </c>
      <c r="J133" s="32">
        <v>8300</v>
      </c>
      <c r="K133" s="33">
        <v>8300</v>
      </c>
      <c r="L133" s="33">
        <f t="shared" si="2"/>
        <v>310300</v>
      </c>
      <c r="M133" s="42"/>
      <c r="N133" s="43"/>
      <c r="O133" s="34">
        <f t="shared" si="3"/>
        <v>310300</v>
      </c>
    </row>
    <row r="134" spans="1:15" ht="15.75" thickBot="1">
      <c r="A134" s="42" t="s">
        <v>149</v>
      </c>
      <c r="B134" s="42">
        <v>69344035</v>
      </c>
      <c r="C134" s="42">
        <v>8948317</v>
      </c>
      <c r="D134" s="42" t="s">
        <v>37</v>
      </c>
      <c r="E134" s="42">
        <v>3.5</v>
      </c>
      <c r="F134" s="42" t="s">
        <v>22</v>
      </c>
      <c r="G134" s="32">
        <v>1712500</v>
      </c>
      <c r="H134" s="32">
        <v>177500</v>
      </c>
      <c r="I134" s="32">
        <v>0</v>
      </c>
      <c r="J134" s="32">
        <v>33200</v>
      </c>
      <c r="K134" s="33">
        <v>50900</v>
      </c>
      <c r="L134" s="33">
        <f t="shared" si="2"/>
        <v>1974100</v>
      </c>
      <c r="M134" s="42"/>
      <c r="N134" s="43"/>
      <c r="O134" s="34">
        <f t="shared" si="3"/>
        <v>1974100</v>
      </c>
    </row>
    <row r="135" spans="1:15" ht="15.75" thickBot="1">
      <c r="A135" s="42" t="s">
        <v>151</v>
      </c>
      <c r="B135" s="42">
        <v>44685165</v>
      </c>
      <c r="C135" s="42">
        <v>1775170</v>
      </c>
      <c r="D135" s="42" t="s">
        <v>37</v>
      </c>
      <c r="E135" s="42">
        <v>3.8</v>
      </c>
      <c r="F135" s="42" t="s">
        <v>22</v>
      </c>
      <c r="G135" s="32">
        <v>2137300</v>
      </c>
      <c r="H135" s="32">
        <v>171700</v>
      </c>
      <c r="I135" s="32">
        <v>0</v>
      </c>
      <c r="J135" s="32">
        <v>0</v>
      </c>
      <c r="K135" s="33">
        <v>63600</v>
      </c>
      <c r="L135" s="33">
        <f t="shared" si="2"/>
        <v>2372600</v>
      </c>
      <c r="M135" s="42"/>
      <c r="N135" s="43"/>
      <c r="O135" s="34">
        <f t="shared" si="3"/>
        <v>2372600</v>
      </c>
    </row>
    <row r="136" spans="1:15" ht="15.75" thickBot="1">
      <c r="A136" s="42" t="s">
        <v>151</v>
      </c>
      <c r="B136" s="42">
        <v>44685165</v>
      </c>
      <c r="C136" s="42">
        <v>2997865</v>
      </c>
      <c r="D136" s="42" t="s">
        <v>46</v>
      </c>
      <c r="E136" s="42">
        <v>2</v>
      </c>
      <c r="F136" s="42" t="s">
        <v>22</v>
      </c>
      <c r="G136" s="32">
        <v>803000</v>
      </c>
      <c r="H136" s="32">
        <v>75000</v>
      </c>
      <c r="I136" s="32">
        <v>0</v>
      </c>
      <c r="J136" s="32">
        <v>0</v>
      </c>
      <c r="K136" s="33">
        <v>38900</v>
      </c>
      <c r="L136" s="33">
        <f t="shared" si="2"/>
        <v>916900</v>
      </c>
      <c r="M136" s="42"/>
      <c r="N136" s="43"/>
      <c r="O136" s="34">
        <f t="shared" si="3"/>
        <v>916900</v>
      </c>
    </row>
    <row r="137" spans="1:15" ht="15.75" thickBot="1">
      <c r="A137" s="42" t="s">
        <v>151</v>
      </c>
      <c r="B137" s="42">
        <v>44685165</v>
      </c>
      <c r="C137" s="42">
        <v>5924086</v>
      </c>
      <c r="D137" s="42" t="s">
        <v>25</v>
      </c>
      <c r="E137" s="42">
        <v>1.8</v>
      </c>
      <c r="F137" s="42" t="s">
        <v>22</v>
      </c>
      <c r="G137" s="32">
        <v>1196900</v>
      </c>
      <c r="H137" s="32">
        <v>70100</v>
      </c>
      <c r="I137" s="32">
        <v>0</v>
      </c>
      <c r="J137" s="32">
        <v>0</v>
      </c>
      <c r="K137" s="33">
        <v>35600</v>
      </c>
      <c r="L137" s="33">
        <f t="shared" ref="L137:L200" si="4">G137+H137+I137+J137+K137</f>
        <v>1302600</v>
      </c>
      <c r="M137" s="42"/>
      <c r="N137" s="43"/>
      <c r="O137" s="34">
        <f t="shared" ref="O137:O200" si="5">L137-M137-N137</f>
        <v>1302600</v>
      </c>
    </row>
    <row r="138" spans="1:15" ht="15.75" thickBot="1">
      <c r="A138" s="42" t="s">
        <v>151</v>
      </c>
      <c r="B138" s="42">
        <v>44685165</v>
      </c>
      <c r="C138" s="42">
        <v>6222864</v>
      </c>
      <c r="D138" s="42" t="s">
        <v>80</v>
      </c>
      <c r="E138" s="42" t="s">
        <v>22</v>
      </c>
      <c r="F138" s="42">
        <v>4</v>
      </c>
      <c r="G138" s="32">
        <v>985600</v>
      </c>
      <c r="H138" s="32">
        <v>70900</v>
      </c>
      <c r="I138" s="32">
        <v>0</v>
      </c>
      <c r="J138" s="32">
        <v>0</v>
      </c>
      <c r="K138" s="33">
        <v>0</v>
      </c>
      <c r="L138" s="33">
        <f t="shared" si="4"/>
        <v>1056500</v>
      </c>
      <c r="M138" s="42"/>
      <c r="N138" s="43"/>
      <c r="O138" s="34">
        <f t="shared" si="5"/>
        <v>1056500</v>
      </c>
    </row>
    <row r="139" spans="1:15" ht="15.75" thickBot="1">
      <c r="A139" s="42" t="s">
        <v>151</v>
      </c>
      <c r="B139" s="42">
        <v>44685165</v>
      </c>
      <c r="C139" s="42">
        <v>6575343</v>
      </c>
      <c r="D139" s="42" t="s">
        <v>50</v>
      </c>
      <c r="E139" s="42" t="s">
        <v>22</v>
      </c>
      <c r="F139" s="42">
        <v>8</v>
      </c>
      <c r="G139" s="32">
        <v>2224200</v>
      </c>
      <c r="H139" s="32">
        <v>234400</v>
      </c>
      <c r="I139" s="32">
        <v>0</v>
      </c>
      <c r="J139" s="32">
        <v>0</v>
      </c>
      <c r="K139" s="33">
        <v>66100</v>
      </c>
      <c r="L139" s="33">
        <f t="shared" si="4"/>
        <v>2524700</v>
      </c>
      <c r="M139" s="42"/>
      <c r="N139" s="43"/>
      <c r="O139" s="34">
        <f t="shared" si="5"/>
        <v>2524700</v>
      </c>
    </row>
    <row r="140" spans="1:15" ht="15.75" thickBot="1">
      <c r="A140" s="42" t="s">
        <v>151</v>
      </c>
      <c r="B140" s="42">
        <v>44685165</v>
      </c>
      <c r="C140" s="42">
        <v>8972242</v>
      </c>
      <c r="D140" s="42" t="s">
        <v>40</v>
      </c>
      <c r="E140" s="42" t="s">
        <v>22</v>
      </c>
      <c r="F140" s="42">
        <v>10</v>
      </c>
      <c r="G140" s="32">
        <v>1651300</v>
      </c>
      <c r="H140" s="32">
        <v>172100</v>
      </c>
      <c r="I140" s="32">
        <v>0</v>
      </c>
      <c r="J140" s="32">
        <v>0</v>
      </c>
      <c r="K140" s="33">
        <v>37700</v>
      </c>
      <c r="L140" s="33">
        <f t="shared" si="4"/>
        <v>1861100</v>
      </c>
      <c r="M140" s="42"/>
      <c r="N140" s="43"/>
      <c r="O140" s="34">
        <f t="shared" si="5"/>
        <v>1861100</v>
      </c>
    </row>
    <row r="141" spans="1:15" ht="15.75" thickBot="1">
      <c r="A141" s="42" t="s">
        <v>151</v>
      </c>
      <c r="B141" s="42">
        <v>44685165</v>
      </c>
      <c r="C141" s="42">
        <v>9515130</v>
      </c>
      <c r="D141" s="42" t="s">
        <v>49</v>
      </c>
      <c r="E141" s="42" t="s">
        <v>22</v>
      </c>
      <c r="F141" s="42">
        <v>98</v>
      </c>
      <c r="G141" s="32">
        <v>24483500</v>
      </c>
      <c r="H141" s="32">
        <v>2067600</v>
      </c>
      <c r="I141" s="32">
        <v>0</v>
      </c>
      <c r="J141" s="32">
        <v>0</v>
      </c>
      <c r="K141" s="33">
        <v>728100</v>
      </c>
      <c r="L141" s="33">
        <f t="shared" si="4"/>
        <v>27279200</v>
      </c>
      <c r="M141" s="42"/>
      <c r="N141" s="43"/>
      <c r="O141" s="34">
        <f t="shared" si="5"/>
        <v>27279200</v>
      </c>
    </row>
    <row r="142" spans="1:15" ht="15.75" thickBot="1">
      <c r="A142" s="42" t="s">
        <v>153</v>
      </c>
      <c r="B142" s="42">
        <v>24255874</v>
      </c>
      <c r="C142" s="42">
        <v>5316729</v>
      </c>
      <c r="D142" s="42" t="s">
        <v>30</v>
      </c>
      <c r="E142" s="42" t="s">
        <v>22</v>
      </c>
      <c r="F142" s="42">
        <v>74</v>
      </c>
      <c r="G142" s="32">
        <v>11249900</v>
      </c>
      <c r="H142" s="32">
        <v>1228700</v>
      </c>
      <c r="I142" s="32">
        <v>0</v>
      </c>
      <c r="J142" s="32">
        <v>303800</v>
      </c>
      <c r="K142" s="33">
        <v>334600</v>
      </c>
      <c r="L142" s="33">
        <f t="shared" si="4"/>
        <v>13117000</v>
      </c>
      <c r="M142" s="42"/>
      <c r="N142" s="43"/>
      <c r="O142" s="34">
        <f t="shared" si="5"/>
        <v>13117000</v>
      </c>
    </row>
    <row r="143" spans="1:15" ht="15.75" thickBot="1">
      <c r="A143" s="42" t="s">
        <v>155</v>
      </c>
      <c r="B143" s="42">
        <v>49534971</v>
      </c>
      <c r="C143" s="42">
        <v>8437729</v>
      </c>
      <c r="D143" s="42" t="s">
        <v>49</v>
      </c>
      <c r="E143" s="42" t="s">
        <v>22</v>
      </c>
      <c r="F143" s="42">
        <v>65</v>
      </c>
      <c r="G143" s="32">
        <v>17261100</v>
      </c>
      <c r="H143" s="32">
        <v>1303500</v>
      </c>
      <c r="I143" s="32">
        <v>0</v>
      </c>
      <c r="J143" s="32">
        <v>277500</v>
      </c>
      <c r="K143" s="33">
        <v>128900</v>
      </c>
      <c r="L143" s="33">
        <f t="shared" si="4"/>
        <v>18971000</v>
      </c>
      <c r="M143" s="42"/>
      <c r="N143" s="43"/>
      <c r="O143" s="34">
        <f t="shared" si="5"/>
        <v>18971000</v>
      </c>
    </row>
    <row r="144" spans="1:15" ht="15.75" thickBot="1">
      <c r="A144" s="42" t="s">
        <v>155</v>
      </c>
      <c r="B144" s="42">
        <v>49534971</v>
      </c>
      <c r="C144" s="42">
        <v>9421301</v>
      </c>
      <c r="D144" s="42" t="s">
        <v>25</v>
      </c>
      <c r="E144" s="42">
        <v>2</v>
      </c>
      <c r="F144" s="42" t="s">
        <v>22</v>
      </c>
      <c r="G144" s="32">
        <v>883100</v>
      </c>
      <c r="H144" s="32">
        <v>83800</v>
      </c>
      <c r="I144" s="32">
        <v>0</v>
      </c>
      <c r="J144" s="32">
        <v>0</v>
      </c>
      <c r="K144" s="33">
        <v>26300</v>
      </c>
      <c r="L144" s="33">
        <f t="shared" si="4"/>
        <v>993200</v>
      </c>
      <c r="M144" s="42"/>
      <c r="N144" s="43"/>
      <c r="O144" s="34">
        <f t="shared" si="5"/>
        <v>993200</v>
      </c>
    </row>
    <row r="145" spans="1:15" ht="15.75" thickBot="1">
      <c r="A145" s="42" t="s">
        <v>157</v>
      </c>
      <c r="B145" s="42">
        <v>874663</v>
      </c>
      <c r="C145" s="42">
        <v>1669392</v>
      </c>
      <c r="D145" s="42" t="s">
        <v>40</v>
      </c>
      <c r="E145" s="42" t="s">
        <v>22</v>
      </c>
      <c r="F145" s="42">
        <v>73</v>
      </c>
      <c r="G145" s="32">
        <v>11249500</v>
      </c>
      <c r="H145" s="32">
        <v>1193700</v>
      </c>
      <c r="I145" s="32">
        <v>0</v>
      </c>
      <c r="J145" s="32">
        <v>240400</v>
      </c>
      <c r="K145" s="33">
        <v>237000</v>
      </c>
      <c r="L145" s="33">
        <f t="shared" si="4"/>
        <v>12920600</v>
      </c>
      <c r="M145" s="42"/>
      <c r="N145" s="43"/>
      <c r="O145" s="34">
        <f t="shared" si="5"/>
        <v>12920600</v>
      </c>
    </row>
    <row r="146" spans="1:15" ht="15.75" thickBot="1">
      <c r="A146" s="42" t="s">
        <v>157</v>
      </c>
      <c r="B146" s="42">
        <v>874663</v>
      </c>
      <c r="C146" s="42">
        <v>3497041</v>
      </c>
      <c r="D146" s="42" t="s">
        <v>30</v>
      </c>
      <c r="E146" s="42" t="s">
        <v>22</v>
      </c>
      <c r="F146" s="42">
        <v>28</v>
      </c>
      <c r="G146" s="32">
        <v>5150200</v>
      </c>
      <c r="H146" s="32">
        <v>644600</v>
      </c>
      <c r="I146" s="32">
        <v>0</v>
      </c>
      <c r="J146" s="32">
        <v>93400</v>
      </c>
      <c r="K146" s="33">
        <v>0</v>
      </c>
      <c r="L146" s="33">
        <f t="shared" si="4"/>
        <v>5888200</v>
      </c>
      <c r="M146" s="42"/>
      <c r="N146" s="43"/>
      <c r="O146" s="34">
        <f t="shared" si="5"/>
        <v>5888200</v>
      </c>
    </row>
    <row r="147" spans="1:15" ht="15.75" thickBot="1">
      <c r="A147" s="42" t="s">
        <v>159</v>
      </c>
      <c r="B147" s="42">
        <v>873624</v>
      </c>
      <c r="C147" s="42">
        <v>4753016</v>
      </c>
      <c r="D147" s="42" t="s">
        <v>40</v>
      </c>
      <c r="E147" s="42" t="s">
        <v>22</v>
      </c>
      <c r="F147" s="42">
        <v>4</v>
      </c>
      <c r="G147" s="32">
        <v>555500</v>
      </c>
      <c r="H147" s="32">
        <v>49100</v>
      </c>
      <c r="I147" s="32">
        <v>0</v>
      </c>
      <c r="J147" s="32">
        <v>15900</v>
      </c>
      <c r="K147" s="33">
        <v>16500</v>
      </c>
      <c r="L147" s="33">
        <f t="shared" si="4"/>
        <v>637000</v>
      </c>
      <c r="M147" s="42"/>
      <c r="N147" s="43"/>
      <c r="O147" s="34">
        <f t="shared" si="5"/>
        <v>637000</v>
      </c>
    </row>
    <row r="148" spans="1:15" ht="15.75" thickBot="1">
      <c r="A148" s="42" t="s">
        <v>159</v>
      </c>
      <c r="B148" s="42">
        <v>873624</v>
      </c>
      <c r="C148" s="42">
        <v>6273204</v>
      </c>
      <c r="D148" s="42" t="s">
        <v>49</v>
      </c>
      <c r="E148" s="42" t="s">
        <v>22</v>
      </c>
      <c r="F148" s="42">
        <v>45</v>
      </c>
      <c r="G148" s="32">
        <v>12957200</v>
      </c>
      <c r="H148" s="32">
        <v>1253000</v>
      </c>
      <c r="I148" s="32">
        <v>0</v>
      </c>
      <c r="J148" s="32">
        <v>0</v>
      </c>
      <c r="K148" s="33">
        <v>0</v>
      </c>
      <c r="L148" s="33">
        <f t="shared" si="4"/>
        <v>14210200</v>
      </c>
      <c r="M148" s="42"/>
      <c r="N148" s="43"/>
      <c r="O148" s="34">
        <f t="shared" si="5"/>
        <v>14210200</v>
      </c>
    </row>
    <row r="149" spans="1:15" ht="15.75" thickBot="1">
      <c r="A149" s="42" t="s">
        <v>159</v>
      </c>
      <c r="B149" s="42">
        <v>873624</v>
      </c>
      <c r="C149" s="42">
        <v>9860216</v>
      </c>
      <c r="D149" s="42" t="s">
        <v>50</v>
      </c>
      <c r="E149" s="42" t="s">
        <v>22</v>
      </c>
      <c r="F149" s="42">
        <v>17</v>
      </c>
      <c r="G149" s="32">
        <v>4659900</v>
      </c>
      <c r="H149" s="32">
        <v>450700</v>
      </c>
      <c r="I149" s="32">
        <v>0</v>
      </c>
      <c r="J149" s="32">
        <v>5300</v>
      </c>
      <c r="K149" s="33">
        <v>138600</v>
      </c>
      <c r="L149" s="33">
        <f t="shared" si="4"/>
        <v>5254500</v>
      </c>
      <c r="M149" s="42"/>
      <c r="N149" s="43"/>
      <c r="O149" s="34">
        <f t="shared" si="5"/>
        <v>5254500</v>
      </c>
    </row>
    <row r="150" spans="1:15" ht="15.75" thickBot="1">
      <c r="A150" s="42" t="s">
        <v>161</v>
      </c>
      <c r="B150" s="42">
        <v>70539456</v>
      </c>
      <c r="C150" s="42">
        <v>3035071</v>
      </c>
      <c r="D150" s="42" t="s">
        <v>30</v>
      </c>
      <c r="E150" s="42" t="s">
        <v>22</v>
      </c>
      <c r="F150" s="42">
        <v>16</v>
      </c>
      <c r="G150" s="32">
        <v>3218400</v>
      </c>
      <c r="H150" s="32">
        <v>400</v>
      </c>
      <c r="I150" s="32">
        <v>0</v>
      </c>
      <c r="J150" s="32">
        <v>326600</v>
      </c>
      <c r="K150" s="33">
        <v>26000</v>
      </c>
      <c r="L150" s="33">
        <f t="shared" si="4"/>
        <v>3571400</v>
      </c>
      <c r="M150" s="42"/>
      <c r="N150" s="43"/>
      <c r="O150" s="34">
        <f t="shared" si="5"/>
        <v>3571400</v>
      </c>
    </row>
    <row r="151" spans="1:15" ht="15.75" thickBot="1">
      <c r="A151" s="42" t="s">
        <v>161</v>
      </c>
      <c r="B151" s="42">
        <v>70539456</v>
      </c>
      <c r="C151" s="42">
        <v>6194435</v>
      </c>
      <c r="D151" s="42" t="s">
        <v>37</v>
      </c>
      <c r="E151" s="42">
        <v>10.63</v>
      </c>
      <c r="F151" s="42" t="s">
        <v>22</v>
      </c>
      <c r="G151" s="32">
        <v>3378600</v>
      </c>
      <c r="H151" s="32">
        <v>98000</v>
      </c>
      <c r="I151" s="32">
        <v>0</v>
      </c>
      <c r="J151" s="32">
        <v>0</v>
      </c>
      <c r="K151" s="33">
        <v>100500</v>
      </c>
      <c r="L151" s="33">
        <f t="shared" si="4"/>
        <v>3577100</v>
      </c>
      <c r="M151" s="42"/>
      <c r="N151" s="43"/>
      <c r="O151" s="34">
        <f t="shared" si="5"/>
        <v>3577100</v>
      </c>
    </row>
    <row r="152" spans="1:15" ht="15.75" thickBot="1">
      <c r="A152" s="42" t="s">
        <v>161</v>
      </c>
      <c r="B152" s="42">
        <v>70539456</v>
      </c>
      <c r="C152" s="42">
        <v>7342352</v>
      </c>
      <c r="D152" s="42" t="s">
        <v>40</v>
      </c>
      <c r="E152" s="42" t="s">
        <v>22</v>
      </c>
      <c r="F152" s="42">
        <v>53</v>
      </c>
      <c r="G152" s="32">
        <v>8041800</v>
      </c>
      <c r="H152" s="32">
        <v>773500</v>
      </c>
      <c r="I152" s="32">
        <v>0</v>
      </c>
      <c r="J152" s="32">
        <v>0</v>
      </c>
      <c r="K152" s="33">
        <v>133000</v>
      </c>
      <c r="L152" s="33">
        <f t="shared" si="4"/>
        <v>8948300</v>
      </c>
      <c r="M152" s="42"/>
      <c r="N152" s="43"/>
      <c r="O152" s="34">
        <f t="shared" si="5"/>
        <v>8948300</v>
      </c>
    </row>
    <row r="153" spans="1:15" ht="15.75" thickBot="1">
      <c r="A153" s="42" t="s">
        <v>161</v>
      </c>
      <c r="B153" s="42">
        <v>70539456</v>
      </c>
      <c r="C153" s="42">
        <v>9020344</v>
      </c>
      <c r="D153" s="42" t="s">
        <v>27</v>
      </c>
      <c r="E153" s="42" t="s">
        <v>22</v>
      </c>
      <c r="F153" s="42">
        <v>6</v>
      </c>
      <c r="G153" s="32">
        <v>1472100</v>
      </c>
      <c r="H153" s="32">
        <v>136000</v>
      </c>
      <c r="I153" s="32">
        <v>0</v>
      </c>
      <c r="J153" s="32">
        <v>0</v>
      </c>
      <c r="K153" s="33">
        <v>15700</v>
      </c>
      <c r="L153" s="33">
        <f t="shared" si="4"/>
        <v>1623800</v>
      </c>
      <c r="M153" s="42"/>
      <c r="N153" s="43"/>
      <c r="O153" s="34">
        <f t="shared" si="5"/>
        <v>1623800</v>
      </c>
    </row>
    <row r="154" spans="1:15" ht="15.75" thickBot="1">
      <c r="A154" s="42" t="s">
        <v>163</v>
      </c>
      <c r="B154" s="42">
        <v>49534963</v>
      </c>
      <c r="C154" s="42">
        <v>3596614</v>
      </c>
      <c r="D154" s="42" t="s">
        <v>40</v>
      </c>
      <c r="E154" s="42" t="s">
        <v>22</v>
      </c>
      <c r="F154" s="42">
        <v>120</v>
      </c>
      <c r="G154" s="32">
        <v>18873800</v>
      </c>
      <c r="H154" s="32">
        <v>1891000</v>
      </c>
      <c r="I154" s="32">
        <v>0</v>
      </c>
      <c r="J154" s="32">
        <v>1030800</v>
      </c>
      <c r="K154" s="33">
        <v>0</v>
      </c>
      <c r="L154" s="33">
        <f t="shared" si="4"/>
        <v>21795600</v>
      </c>
      <c r="M154" s="42"/>
      <c r="N154" s="43"/>
      <c r="O154" s="34">
        <f t="shared" si="5"/>
        <v>21795600</v>
      </c>
    </row>
    <row r="155" spans="1:15" ht="15.75" thickBot="1">
      <c r="A155" s="42" t="s">
        <v>165</v>
      </c>
      <c r="B155" s="42">
        <v>71209930</v>
      </c>
      <c r="C155" s="42">
        <v>4873219</v>
      </c>
      <c r="D155" s="42" t="s">
        <v>40</v>
      </c>
      <c r="E155" s="42" t="s">
        <v>22</v>
      </c>
      <c r="F155" s="42">
        <v>88</v>
      </c>
      <c r="G155" s="32">
        <v>12901800</v>
      </c>
      <c r="H155" s="32">
        <v>1498300</v>
      </c>
      <c r="I155" s="32">
        <v>0</v>
      </c>
      <c r="J155" s="32">
        <v>839200</v>
      </c>
      <c r="K155" s="33">
        <v>48200</v>
      </c>
      <c r="L155" s="33">
        <f t="shared" si="4"/>
        <v>15287500</v>
      </c>
      <c r="M155" s="42"/>
      <c r="N155" s="43"/>
      <c r="O155" s="34">
        <f t="shared" si="5"/>
        <v>15287500</v>
      </c>
    </row>
    <row r="156" spans="1:15" ht="15.75" thickBot="1">
      <c r="A156" s="42" t="s">
        <v>167</v>
      </c>
      <c r="B156" s="42">
        <v>47559969</v>
      </c>
      <c r="C156" s="42">
        <v>2124072</v>
      </c>
      <c r="D156" s="42" t="s">
        <v>37</v>
      </c>
      <c r="E156" s="42">
        <v>10.85</v>
      </c>
      <c r="F156" s="42" t="s">
        <v>22</v>
      </c>
      <c r="G156" s="32">
        <v>3450000</v>
      </c>
      <c r="H156" s="32">
        <v>165000</v>
      </c>
      <c r="I156" s="32">
        <v>0</v>
      </c>
      <c r="J156" s="32">
        <v>0</v>
      </c>
      <c r="K156" s="33">
        <v>0</v>
      </c>
      <c r="L156" s="33">
        <f t="shared" si="4"/>
        <v>3615000</v>
      </c>
      <c r="M156" s="42"/>
      <c r="N156" s="43"/>
      <c r="O156" s="34">
        <f t="shared" si="5"/>
        <v>3615000</v>
      </c>
    </row>
    <row r="157" spans="1:15" ht="15.75" thickBot="1">
      <c r="A157" s="42" t="s">
        <v>169</v>
      </c>
      <c r="B157" s="42">
        <v>22723757</v>
      </c>
      <c r="C157" s="42">
        <v>5574242</v>
      </c>
      <c r="D157" s="42" t="s">
        <v>30</v>
      </c>
      <c r="E157" s="42" t="s">
        <v>22</v>
      </c>
      <c r="F157" s="42">
        <v>30</v>
      </c>
      <c r="G157" s="32">
        <v>3852900</v>
      </c>
      <c r="H157" s="32">
        <v>300400</v>
      </c>
      <c r="I157" s="32">
        <v>0</v>
      </c>
      <c r="J157" s="32">
        <v>82400</v>
      </c>
      <c r="K157" s="33">
        <v>114600</v>
      </c>
      <c r="L157" s="33">
        <f t="shared" si="4"/>
        <v>4350300</v>
      </c>
      <c r="M157" s="42"/>
      <c r="N157" s="43"/>
      <c r="O157" s="34">
        <f t="shared" si="5"/>
        <v>4350300</v>
      </c>
    </row>
    <row r="158" spans="1:15" ht="15.75" thickBot="1">
      <c r="A158" s="42" t="s">
        <v>169</v>
      </c>
      <c r="B158" s="42">
        <v>22723757</v>
      </c>
      <c r="C158" s="42">
        <v>7996896</v>
      </c>
      <c r="D158" s="42" t="s">
        <v>40</v>
      </c>
      <c r="E158" s="42" t="s">
        <v>22</v>
      </c>
      <c r="F158" s="42">
        <v>4</v>
      </c>
      <c r="G158" s="32">
        <v>633000</v>
      </c>
      <c r="H158" s="32">
        <v>40900</v>
      </c>
      <c r="I158" s="32">
        <v>0</v>
      </c>
      <c r="J158" s="32">
        <v>11300</v>
      </c>
      <c r="K158" s="33">
        <v>18800</v>
      </c>
      <c r="L158" s="33">
        <f t="shared" si="4"/>
        <v>704000</v>
      </c>
      <c r="M158" s="42"/>
      <c r="N158" s="43"/>
      <c r="O158" s="34">
        <f t="shared" si="5"/>
        <v>704000</v>
      </c>
    </row>
    <row r="159" spans="1:15" ht="15.75" thickBot="1">
      <c r="A159" s="42" t="s">
        <v>171</v>
      </c>
      <c r="B159" s="42">
        <v>71229078</v>
      </c>
      <c r="C159" s="42">
        <v>6767042</v>
      </c>
      <c r="D159" s="42" t="s">
        <v>40</v>
      </c>
      <c r="E159" s="42" t="s">
        <v>22</v>
      </c>
      <c r="F159" s="42">
        <v>55</v>
      </c>
      <c r="G159" s="32">
        <v>8162800</v>
      </c>
      <c r="H159" s="32">
        <v>865600</v>
      </c>
      <c r="I159" s="32">
        <v>0</v>
      </c>
      <c r="J159" s="32">
        <v>165500</v>
      </c>
      <c r="K159" s="33">
        <v>64200</v>
      </c>
      <c r="L159" s="33">
        <f t="shared" si="4"/>
        <v>9258100</v>
      </c>
      <c r="M159" s="42"/>
      <c r="N159" s="43"/>
      <c r="O159" s="34">
        <f t="shared" si="5"/>
        <v>9258100</v>
      </c>
    </row>
    <row r="160" spans="1:15" ht="15.75" thickBot="1">
      <c r="A160" s="42" t="s">
        <v>173</v>
      </c>
      <c r="B160" s="42">
        <v>71234454</v>
      </c>
      <c r="C160" s="42">
        <v>1167120</v>
      </c>
      <c r="D160" s="42" t="s">
        <v>40</v>
      </c>
      <c r="E160" s="42" t="s">
        <v>22</v>
      </c>
      <c r="F160" s="42">
        <v>133</v>
      </c>
      <c r="G160" s="32">
        <v>20682100</v>
      </c>
      <c r="H160" s="32">
        <v>1427000</v>
      </c>
      <c r="I160" s="32">
        <v>0</v>
      </c>
      <c r="J160" s="32">
        <v>373300</v>
      </c>
      <c r="K160" s="33">
        <v>440600</v>
      </c>
      <c r="L160" s="33">
        <f t="shared" si="4"/>
        <v>22923000</v>
      </c>
      <c r="M160" s="42"/>
      <c r="N160" s="43"/>
      <c r="O160" s="34">
        <f t="shared" si="5"/>
        <v>22923000</v>
      </c>
    </row>
    <row r="161" spans="1:15" ht="15.75" thickBot="1">
      <c r="A161" s="42" t="s">
        <v>173</v>
      </c>
      <c r="B161" s="42">
        <v>71234454</v>
      </c>
      <c r="C161" s="42">
        <v>3419152</v>
      </c>
      <c r="D161" s="42" t="s">
        <v>80</v>
      </c>
      <c r="E161" s="42" t="s">
        <v>22</v>
      </c>
      <c r="F161" s="42">
        <v>10</v>
      </c>
      <c r="G161" s="32">
        <v>2306900</v>
      </c>
      <c r="H161" s="32">
        <v>112000</v>
      </c>
      <c r="I161" s="32">
        <v>0</v>
      </c>
      <c r="J161" s="32">
        <v>62400</v>
      </c>
      <c r="K161" s="33">
        <v>68600</v>
      </c>
      <c r="L161" s="33">
        <f t="shared" si="4"/>
        <v>2549900</v>
      </c>
      <c r="M161" s="42"/>
      <c r="N161" s="43"/>
      <c r="O161" s="34">
        <f t="shared" si="5"/>
        <v>2549900</v>
      </c>
    </row>
    <row r="162" spans="1:15" ht="15.75" thickBot="1">
      <c r="A162" s="42" t="s">
        <v>173</v>
      </c>
      <c r="B162" s="42">
        <v>71234454</v>
      </c>
      <c r="C162" s="42">
        <v>3729885</v>
      </c>
      <c r="D162" s="42" t="s">
        <v>50</v>
      </c>
      <c r="E162" s="42" t="s">
        <v>22</v>
      </c>
      <c r="F162" s="42">
        <v>32</v>
      </c>
      <c r="G162" s="32">
        <v>6996400</v>
      </c>
      <c r="H162" s="32">
        <v>570400</v>
      </c>
      <c r="I162" s="32">
        <v>0</v>
      </c>
      <c r="J162" s="32">
        <v>14700</v>
      </c>
      <c r="K162" s="33">
        <v>208000</v>
      </c>
      <c r="L162" s="33">
        <f t="shared" si="4"/>
        <v>7789500</v>
      </c>
      <c r="M162" s="42"/>
      <c r="N162" s="43"/>
      <c r="O162" s="34">
        <f t="shared" si="5"/>
        <v>7789500</v>
      </c>
    </row>
    <row r="163" spans="1:15" ht="15.75" thickBot="1">
      <c r="A163" s="42" t="s">
        <v>173</v>
      </c>
      <c r="B163" s="42">
        <v>71234454</v>
      </c>
      <c r="C163" s="42">
        <v>4053538</v>
      </c>
      <c r="D163" s="42" t="s">
        <v>49</v>
      </c>
      <c r="E163" s="42" t="s">
        <v>22</v>
      </c>
      <c r="F163" s="42">
        <v>75</v>
      </c>
      <c r="G163" s="32">
        <v>20147200</v>
      </c>
      <c r="H163" s="32">
        <v>1232900</v>
      </c>
      <c r="I163" s="32">
        <v>0</v>
      </c>
      <c r="J163" s="32">
        <v>385500</v>
      </c>
      <c r="K163" s="33">
        <v>338800</v>
      </c>
      <c r="L163" s="33">
        <f t="shared" si="4"/>
        <v>22104400</v>
      </c>
      <c r="M163" s="42"/>
      <c r="N163" s="43"/>
      <c r="O163" s="34">
        <f t="shared" si="5"/>
        <v>22104400</v>
      </c>
    </row>
    <row r="164" spans="1:15" ht="15.75" thickBot="1">
      <c r="A164" s="42" t="s">
        <v>173</v>
      </c>
      <c r="B164" s="42">
        <v>71234454</v>
      </c>
      <c r="C164" s="42">
        <v>5514799</v>
      </c>
      <c r="D164" s="42" t="s">
        <v>25</v>
      </c>
      <c r="E164" s="42">
        <v>2.8</v>
      </c>
      <c r="F164" s="42" t="s">
        <v>22</v>
      </c>
      <c r="G164" s="32">
        <v>2077100</v>
      </c>
      <c r="H164" s="32">
        <v>134200</v>
      </c>
      <c r="I164" s="32">
        <v>0</v>
      </c>
      <c r="J164" s="32">
        <v>57000</v>
      </c>
      <c r="K164" s="33">
        <v>61800</v>
      </c>
      <c r="L164" s="33">
        <f t="shared" si="4"/>
        <v>2330100</v>
      </c>
      <c r="M164" s="42"/>
      <c r="N164" s="43"/>
      <c r="O164" s="34">
        <f t="shared" si="5"/>
        <v>2330100</v>
      </c>
    </row>
    <row r="165" spans="1:15" ht="15.75" thickBot="1">
      <c r="A165" s="42" t="s">
        <v>175</v>
      </c>
      <c r="B165" s="42">
        <v>874671</v>
      </c>
      <c r="C165" s="42">
        <v>2762535</v>
      </c>
      <c r="D165" s="42" t="s">
        <v>49</v>
      </c>
      <c r="E165" s="42" t="s">
        <v>22</v>
      </c>
      <c r="F165" s="42">
        <v>32</v>
      </c>
      <c r="G165" s="32">
        <v>12657500</v>
      </c>
      <c r="H165" s="32">
        <v>1232600</v>
      </c>
      <c r="I165" s="32">
        <v>0</v>
      </c>
      <c r="J165" s="32">
        <v>395300</v>
      </c>
      <c r="K165" s="33">
        <v>325800</v>
      </c>
      <c r="L165" s="33">
        <f t="shared" si="4"/>
        <v>14611200</v>
      </c>
      <c r="M165" s="42"/>
      <c r="N165" s="43"/>
      <c r="O165" s="34">
        <f t="shared" si="5"/>
        <v>14611200</v>
      </c>
    </row>
    <row r="166" spans="1:15" ht="15.75" thickBot="1">
      <c r="A166" s="42" t="s">
        <v>177</v>
      </c>
      <c r="B166" s="42">
        <v>874655</v>
      </c>
      <c r="C166" s="42">
        <v>9444267</v>
      </c>
      <c r="D166" s="42" t="s">
        <v>50</v>
      </c>
      <c r="E166" s="42" t="s">
        <v>22</v>
      </c>
      <c r="F166" s="42">
        <v>15</v>
      </c>
      <c r="G166" s="32">
        <v>2517400</v>
      </c>
      <c r="H166" s="32">
        <v>243300</v>
      </c>
      <c r="I166" s="32">
        <v>0</v>
      </c>
      <c r="J166" s="32">
        <v>0</v>
      </c>
      <c r="K166" s="33">
        <v>74900</v>
      </c>
      <c r="L166" s="33">
        <f t="shared" si="4"/>
        <v>2835600</v>
      </c>
      <c r="M166" s="42"/>
      <c r="N166" s="43"/>
      <c r="O166" s="34">
        <f t="shared" si="5"/>
        <v>2835600</v>
      </c>
    </row>
    <row r="167" spans="1:15" ht="15.75" thickBot="1">
      <c r="A167" s="42" t="s">
        <v>177</v>
      </c>
      <c r="B167" s="42">
        <v>874655</v>
      </c>
      <c r="C167" s="42">
        <v>9565298</v>
      </c>
      <c r="D167" s="42" t="s">
        <v>49</v>
      </c>
      <c r="E167" s="42" t="s">
        <v>22</v>
      </c>
      <c r="F167" s="42">
        <v>79</v>
      </c>
      <c r="G167" s="32">
        <v>21913400</v>
      </c>
      <c r="H167" s="32">
        <v>1523400</v>
      </c>
      <c r="I167" s="32">
        <v>0</v>
      </c>
      <c r="J167" s="32">
        <v>0</v>
      </c>
      <c r="K167" s="33">
        <v>0</v>
      </c>
      <c r="L167" s="33">
        <f t="shared" si="4"/>
        <v>23436800</v>
      </c>
      <c r="M167" s="42"/>
      <c r="N167" s="43"/>
      <c r="O167" s="34">
        <f t="shared" si="5"/>
        <v>23436800</v>
      </c>
    </row>
    <row r="168" spans="1:15" ht="15.75" thickBot="1">
      <c r="A168" s="42" t="s">
        <v>179</v>
      </c>
      <c r="B168" s="42">
        <v>29139392</v>
      </c>
      <c r="C168" s="42">
        <v>1444635</v>
      </c>
      <c r="D168" s="42" t="s">
        <v>40</v>
      </c>
      <c r="E168" s="42" t="s">
        <v>22</v>
      </c>
      <c r="F168" s="42">
        <v>6</v>
      </c>
      <c r="G168" s="32">
        <v>910500</v>
      </c>
      <c r="H168" s="32">
        <v>52200</v>
      </c>
      <c r="I168" s="32">
        <v>0</v>
      </c>
      <c r="J168" s="32">
        <v>29500</v>
      </c>
      <c r="K168" s="33">
        <v>27100</v>
      </c>
      <c r="L168" s="33">
        <f t="shared" si="4"/>
        <v>1019300</v>
      </c>
      <c r="M168" s="42"/>
      <c r="N168" s="43"/>
      <c r="O168" s="34">
        <f t="shared" si="5"/>
        <v>1019300</v>
      </c>
    </row>
    <row r="169" spans="1:15" ht="15.75" thickBot="1">
      <c r="A169" s="42" t="s">
        <v>179</v>
      </c>
      <c r="B169" s="42">
        <v>29139392</v>
      </c>
      <c r="C169" s="42">
        <v>8120309</v>
      </c>
      <c r="D169" s="42" t="s">
        <v>30</v>
      </c>
      <c r="E169" s="42" t="s">
        <v>22</v>
      </c>
      <c r="F169" s="42">
        <v>54</v>
      </c>
      <c r="G169" s="32">
        <v>7148400</v>
      </c>
      <c r="H169" s="32">
        <v>467600</v>
      </c>
      <c r="I169" s="32">
        <v>0</v>
      </c>
      <c r="J169" s="32">
        <v>263800</v>
      </c>
      <c r="K169" s="33">
        <v>212600</v>
      </c>
      <c r="L169" s="33">
        <f t="shared" si="4"/>
        <v>8092400</v>
      </c>
      <c r="M169" s="42"/>
      <c r="N169" s="43"/>
      <c r="O169" s="34">
        <f t="shared" si="5"/>
        <v>8092400</v>
      </c>
    </row>
    <row r="170" spans="1:15" ht="15.75" thickBot="1">
      <c r="A170" s="42" t="s">
        <v>181</v>
      </c>
      <c r="B170" s="42">
        <v>66318475</v>
      </c>
      <c r="C170" s="42">
        <v>1186211</v>
      </c>
      <c r="D170" s="42" t="s">
        <v>40</v>
      </c>
      <c r="E170" s="42" t="s">
        <v>22</v>
      </c>
      <c r="F170" s="42">
        <v>133</v>
      </c>
      <c r="G170" s="32">
        <v>17114100</v>
      </c>
      <c r="H170" s="32">
        <v>1646800</v>
      </c>
      <c r="I170" s="32">
        <v>0</v>
      </c>
      <c r="J170" s="32">
        <v>1370700</v>
      </c>
      <c r="K170" s="33">
        <v>508900</v>
      </c>
      <c r="L170" s="33">
        <f t="shared" si="4"/>
        <v>20640500</v>
      </c>
      <c r="M170" s="42"/>
      <c r="N170" s="43"/>
      <c r="O170" s="34">
        <f t="shared" si="5"/>
        <v>20640500</v>
      </c>
    </row>
    <row r="171" spans="1:15" ht="15.75" thickBot="1">
      <c r="A171" s="42" t="s">
        <v>183</v>
      </c>
      <c r="B171" s="42">
        <v>47002654</v>
      </c>
      <c r="C171" s="42">
        <v>2273457</v>
      </c>
      <c r="D171" s="42" t="s">
        <v>40</v>
      </c>
      <c r="E171" s="42" t="s">
        <v>22</v>
      </c>
      <c r="F171" s="42">
        <v>57</v>
      </c>
      <c r="G171" s="32">
        <v>9114900</v>
      </c>
      <c r="H171" s="32">
        <v>582500</v>
      </c>
      <c r="I171" s="32">
        <v>0</v>
      </c>
      <c r="J171" s="32">
        <v>293700</v>
      </c>
      <c r="K171" s="33">
        <v>271100</v>
      </c>
      <c r="L171" s="33">
        <f t="shared" si="4"/>
        <v>10262200</v>
      </c>
      <c r="M171" s="42"/>
      <c r="N171" s="43"/>
      <c r="O171" s="34">
        <f t="shared" si="5"/>
        <v>10262200</v>
      </c>
    </row>
    <row r="172" spans="1:15" ht="15.75" thickBot="1">
      <c r="A172" s="42" t="s">
        <v>183</v>
      </c>
      <c r="B172" s="42">
        <v>47002654</v>
      </c>
      <c r="C172" s="42">
        <v>3123950</v>
      </c>
      <c r="D172" s="42" t="s">
        <v>30</v>
      </c>
      <c r="E172" s="42" t="s">
        <v>22</v>
      </c>
      <c r="F172" s="42">
        <v>20</v>
      </c>
      <c r="G172" s="32">
        <v>3013800</v>
      </c>
      <c r="H172" s="32">
        <v>203000</v>
      </c>
      <c r="I172" s="32">
        <v>0</v>
      </c>
      <c r="J172" s="32">
        <v>102300</v>
      </c>
      <c r="K172" s="33">
        <v>89600</v>
      </c>
      <c r="L172" s="33">
        <f t="shared" si="4"/>
        <v>3408700</v>
      </c>
      <c r="M172" s="42"/>
      <c r="N172" s="43"/>
      <c r="O172" s="34">
        <f t="shared" si="5"/>
        <v>3408700</v>
      </c>
    </row>
    <row r="173" spans="1:15" ht="15.75" thickBot="1">
      <c r="A173" s="42" t="s">
        <v>183</v>
      </c>
      <c r="B173" s="42">
        <v>47002654</v>
      </c>
      <c r="C173" s="42">
        <v>3316135</v>
      </c>
      <c r="D173" s="42" t="s">
        <v>27</v>
      </c>
      <c r="E173" s="42" t="s">
        <v>22</v>
      </c>
      <c r="F173" s="42">
        <v>10</v>
      </c>
      <c r="G173" s="32">
        <v>1646400</v>
      </c>
      <c r="H173" s="32">
        <v>97000</v>
      </c>
      <c r="I173" s="32">
        <v>0</v>
      </c>
      <c r="J173" s="32">
        <v>49000</v>
      </c>
      <c r="K173" s="33">
        <v>49000</v>
      </c>
      <c r="L173" s="33">
        <f t="shared" si="4"/>
        <v>1841400</v>
      </c>
      <c r="M173" s="42"/>
      <c r="N173" s="43"/>
      <c r="O173" s="34">
        <f t="shared" si="5"/>
        <v>1841400</v>
      </c>
    </row>
    <row r="174" spans="1:15" ht="15.75" thickBot="1">
      <c r="A174" s="42" t="s">
        <v>185</v>
      </c>
      <c r="B174" s="42">
        <v>27115071</v>
      </c>
      <c r="C174" s="42">
        <v>9769829</v>
      </c>
      <c r="D174" s="42" t="s">
        <v>25</v>
      </c>
      <c r="E174" s="42">
        <v>3.5</v>
      </c>
      <c r="F174" s="42" t="s">
        <v>22</v>
      </c>
      <c r="G174" s="32">
        <v>2185900</v>
      </c>
      <c r="H174" s="32">
        <v>178700</v>
      </c>
      <c r="I174" s="32">
        <v>0</v>
      </c>
      <c r="J174" s="32">
        <v>21300</v>
      </c>
      <c r="K174" s="33">
        <v>65000</v>
      </c>
      <c r="L174" s="33">
        <f t="shared" si="4"/>
        <v>2450900</v>
      </c>
      <c r="M174" s="42"/>
      <c r="N174" s="43"/>
      <c r="O174" s="34">
        <f t="shared" si="5"/>
        <v>2450900</v>
      </c>
    </row>
    <row r="175" spans="1:15" ht="15.75" thickBot="1">
      <c r="A175" s="42" t="s">
        <v>187</v>
      </c>
      <c r="B175" s="42">
        <v>49534955</v>
      </c>
      <c r="C175" s="42">
        <v>2207155</v>
      </c>
      <c r="D175" s="42" t="s">
        <v>30</v>
      </c>
      <c r="E175" s="42" t="s">
        <v>22</v>
      </c>
      <c r="F175" s="42">
        <v>42</v>
      </c>
      <c r="G175" s="32">
        <v>7346100</v>
      </c>
      <c r="H175" s="32">
        <v>1047500</v>
      </c>
      <c r="I175" s="32">
        <v>0</v>
      </c>
      <c r="J175" s="32">
        <v>0</v>
      </c>
      <c r="K175" s="33">
        <v>218500</v>
      </c>
      <c r="L175" s="33">
        <f t="shared" si="4"/>
        <v>8612100</v>
      </c>
      <c r="M175" s="42"/>
      <c r="N175" s="43"/>
      <c r="O175" s="34">
        <f t="shared" si="5"/>
        <v>8612100</v>
      </c>
    </row>
    <row r="176" spans="1:15" ht="15.75" thickBot="1">
      <c r="A176" s="42" t="s">
        <v>187</v>
      </c>
      <c r="B176" s="42">
        <v>49534955</v>
      </c>
      <c r="C176" s="42">
        <v>3438039</v>
      </c>
      <c r="D176" s="42" t="s">
        <v>40</v>
      </c>
      <c r="E176" s="42" t="s">
        <v>22</v>
      </c>
      <c r="F176" s="42">
        <v>149</v>
      </c>
      <c r="G176" s="32">
        <v>23489400</v>
      </c>
      <c r="H176" s="32">
        <v>3188800</v>
      </c>
      <c r="I176" s="32">
        <v>0</v>
      </c>
      <c r="J176" s="32">
        <v>1065700</v>
      </c>
      <c r="K176" s="33">
        <v>242900</v>
      </c>
      <c r="L176" s="33">
        <f t="shared" si="4"/>
        <v>27986800</v>
      </c>
      <c r="M176" s="42"/>
      <c r="N176" s="43"/>
      <c r="O176" s="34">
        <f t="shared" si="5"/>
        <v>27986800</v>
      </c>
    </row>
    <row r="177" spans="1:15" ht="15.75" thickBot="1">
      <c r="A177" s="42" t="s">
        <v>189</v>
      </c>
      <c r="B177" s="42">
        <v>42727227</v>
      </c>
      <c r="C177" s="42">
        <v>1275302</v>
      </c>
      <c r="D177" s="42" t="s">
        <v>30</v>
      </c>
      <c r="E177" s="42" t="s">
        <v>22</v>
      </c>
      <c r="F177" s="42">
        <v>114</v>
      </c>
      <c r="G177" s="32">
        <v>18657600</v>
      </c>
      <c r="H177" s="32">
        <v>2166600</v>
      </c>
      <c r="I177" s="32">
        <v>0</v>
      </c>
      <c r="J177" s="32">
        <v>524800</v>
      </c>
      <c r="K177" s="33">
        <v>554800</v>
      </c>
      <c r="L177" s="33">
        <f t="shared" si="4"/>
        <v>21903800</v>
      </c>
      <c r="M177" s="42"/>
      <c r="N177" s="43"/>
      <c r="O177" s="34">
        <f t="shared" si="5"/>
        <v>21903800</v>
      </c>
    </row>
    <row r="178" spans="1:15" ht="15.75" thickBot="1">
      <c r="A178" s="42" t="s">
        <v>189</v>
      </c>
      <c r="B178" s="42">
        <v>42727227</v>
      </c>
      <c r="C178" s="42">
        <v>6373063</v>
      </c>
      <c r="D178" s="42" t="s">
        <v>40</v>
      </c>
      <c r="E178" s="42" t="s">
        <v>22</v>
      </c>
      <c r="F178" s="42">
        <v>186</v>
      </c>
      <c r="G178" s="32">
        <v>29366600</v>
      </c>
      <c r="H178" s="32">
        <v>2806900</v>
      </c>
      <c r="I178" s="32">
        <v>0</v>
      </c>
      <c r="J178" s="32">
        <v>888100</v>
      </c>
      <c r="K178" s="33">
        <v>196700</v>
      </c>
      <c r="L178" s="33">
        <f t="shared" si="4"/>
        <v>33258300</v>
      </c>
      <c r="M178" s="42"/>
      <c r="N178" s="43"/>
      <c r="O178" s="34">
        <f t="shared" si="5"/>
        <v>33258300</v>
      </c>
    </row>
    <row r="179" spans="1:15" ht="15.75" thickBot="1">
      <c r="A179" s="42" t="s">
        <v>191</v>
      </c>
      <c r="B179" s="42">
        <v>71229116</v>
      </c>
      <c r="C179" s="42">
        <v>2120360</v>
      </c>
      <c r="D179" s="42" t="s">
        <v>40</v>
      </c>
      <c r="E179" s="42" t="s">
        <v>22</v>
      </c>
      <c r="F179" s="42">
        <v>103</v>
      </c>
      <c r="G179" s="32">
        <v>15232700</v>
      </c>
      <c r="H179" s="32">
        <v>1450000</v>
      </c>
      <c r="I179" s="32">
        <v>0</v>
      </c>
      <c r="J179" s="32">
        <v>0</v>
      </c>
      <c r="K179" s="33">
        <v>453000</v>
      </c>
      <c r="L179" s="33">
        <f t="shared" si="4"/>
        <v>17135700</v>
      </c>
      <c r="M179" s="42"/>
      <c r="N179" s="43"/>
      <c r="O179" s="34">
        <f t="shared" si="5"/>
        <v>17135700</v>
      </c>
    </row>
    <row r="180" spans="1:15" ht="15.75" thickBot="1">
      <c r="A180" s="42" t="s">
        <v>193</v>
      </c>
      <c r="B180" s="42">
        <v>42727201</v>
      </c>
      <c r="C180" s="42">
        <v>9043642</v>
      </c>
      <c r="D180" s="42" t="s">
        <v>40</v>
      </c>
      <c r="E180" s="42" t="s">
        <v>22</v>
      </c>
      <c r="F180" s="42">
        <v>91</v>
      </c>
      <c r="G180" s="32">
        <v>14679700</v>
      </c>
      <c r="H180" s="32">
        <v>1514500</v>
      </c>
      <c r="I180" s="32">
        <v>0</v>
      </c>
      <c r="J180" s="32">
        <v>931500</v>
      </c>
      <c r="K180" s="33">
        <v>0</v>
      </c>
      <c r="L180" s="33">
        <f t="shared" si="4"/>
        <v>17125700</v>
      </c>
      <c r="M180" s="42"/>
      <c r="N180" s="43"/>
      <c r="O180" s="34">
        <f t="shared" si="5"/>
        <v>17125700</v>
      </c>
    </row>
    <row r="181" spans="1:15" ht="15.75" thickBot="1">
      <c r="A181" s="42" t="s">
        <v>195</v>
      </c>
      <c r="B181" s="42">
        <v>71229124</v>
      </c>
      <c r="C181" s="42">
        <v>2108418</v>
      </c>
      <c r="D181" s="42" t="s">
        <v>27</v>
      </c>
      <c r="E181" s="42" t="s">
        <v>22</v>
      </c>
      <c r="F181" s="42">
        <v>3</v>
      </c>
      <c r="G181" s="32">
        <v>447000</v>
      </c>
      <c r="H181" s="32">
        <v>28200</v>
      </c>
      <c r="I181" s="32">
        <v>0</v>
      </c>
      <c r="J181" s="32">
        <v>40800</v>
      </c>
      <c r="K181" s="33">
        <v>13300</v>
      </c>
      <c r="L181" s="33">
        <f t="shared" si="4"/>
        <v>529300</v>
      </c>
      <c r="M181" s="42"/>
      <c r="N181" s="43"/>
      <c r="O181" s="34">
        <f t="shared" si="5"/>
        <v>529300</v>
      </c>
    </row>
    <row r="182" spans="1:15" ht="15.75" thickBot="1">
      <c r="A182" s="42" t="s">
        <v>195</v>
      </c>
      <c r="B182" s="42">
        <v>71229124</v>
      </c>
      <c r="C182" s="42">
        <v>2971256</v>
      </c>
      <c r="D182" s="42" t="s">
        <v>30</v>
      </c>
      <c r="E182" s="42" t="s">
        <v>22</v>
      </c>
      <c r="F182" s="42">
        <v>61</v>
      </c>
      <c r="G182" s="32">
        <v>8160800</v>
      </c>
      <c r="H182" s="32">
        <v>948700</v>
      </c>
      <c r="I182" s="32">
        <v>0</v>
      </c>
      <c r="J182" s="32">
        <v>727500</v>
      </c>
      <c r="K182" s="33">
        <v>242700</v>
      </c>
      <c r="L182" s="33">
        <f t="shared" si="4"/>
        <v>10079700</v>
      </c>
      <c r="M182" s="42"/>
      <c r="N182" s="43"/>
      <c r="O182" s="34">
        <f t="shared" si="5"/>
        <v>10079700</v>
      </c>
    </row>
    <row r="183" spans="1:15" ht="15.75" thickBot="1">
      <c r="A183" s="42" t="s">
        <v>195</v>
      </c>
      <c r="B183" s="42">
        <v>71229124</v>
      </c>
      <c r="C183" s="42">
        <v>6045618</v>
      </c>
      <c r="D183" s="42" t="s">
        <v>37</v>
      </c>
      <c r="E183" s="42">
        <v>1</v>
      </c>
      <c r="F183" s="42" t="s">
        <v>22</v>
      </c>
      <c r="G183" s="32">
        <v>244500</v>
      </c>
      <c r="H183" s="32">
        <v>37000</v>
      </c>
      <c r="I183" s="32">
        <v>0</v>
      </c>
      <c r="J183" s="32">
        <v>11500</v>
      </c>
      <c r="K183" s="33">
        <v>7200</v>
      </c>
      <c r="L183" s="33">
        <f t="shared" si="4"/>
        <v>300200</v>
      </c>
      <c r="M183" s="42"/>
      <c r="N183" s="43"/>
      <c r="O183" s="34">
        <f t="shared" si="5"/>
        <v>300200</v>
      </c>
    </row>
    <row r="184" spans="1:15" ht="15.75" thickBot="1">
      <c r="A184" s="42" t="s">
        <v>197</v>
      </c>
      <c r="B184" s="42">
        <v>71229108</v>
      </c>
      <c r="C184" s="42">
        <v>4915843</v>
      </c>
      <c r="D184" s="42" t="s">
        <v>40</v>
      </c>
      <c r="E184" s="42" t="s">
        <v>22</v>
      </c>
      <c r="F184" s="42">
        <v>166</v>
      </c>
      <c r="G184" s="32">
        <v>26658500</v>
      </c>
      <c r="H184" s="32">
        <v>3197800</v>
      </c>
      <c r="I184" s="32">
        <v>0</v>
      </c>
      <c r="J184" s="32">
        <v>1487200</v>
      </c>
      <c r="K184" s="33">
        <v>656000</v>
      </c>
      <c r="L184" s="33">
        <f t="shared" si="4"/>
        <v>31999500</v>
      </c>
      <c r="M184" s="42"/>
      <c r="N184" s="43"/>
      <c r="O184" s="34">
        <f t="shared" si="5"/>
        <v>31999500</v>
      </c>
    </row>
    <row r="185" spans="1:15" ht="15.75" thickBot="1">
      <c r="A185" s="42" t="s">
        <v>197</v>
      </c>
      <c r="B185" s="42">
        <v>71229108</v>
      </c>
      <c r="C185" s="42">
        <v>5035933</v>
      </c>
      <c r="D185" s="42" t="s">
        <v>37</v>
      </c>
      <c r="E185" s="42">
        <v>4.5</v>
      </c>
      <c r="F185" s="42" t="s">
        <v>22</v>
      </c>
      <c r="G185" s="32">
        <v>2227200</v>
      </c>
      <c r="H185" s="32">
        <v>207900</v>
      </c>
      <c r="I185" s="32">
        <v>0</v>
      </c>
      <c r="J185" s="32">
        <v>39100</v>
      </c>
      <c r="K185" s="33">
        <v>0</v>
      </c>
      <c r="L185" s="33">
        <f t="shared" si="4"/>
        <v>2474200</v>
      </c>
      <c r="M185" s="42"/>
      <c r="N185" s="43"/>
      <c r="O185" s="34">
        <f t="shared" si="5"/>
        <v>2474200</v>
      </c>
    </row>
    <row r="186" spans="1:15" ht="15.75" thickBot="1">
      <c r="A186" s="42" t="s">
        <v>199</v>
      </c>
      <c r="B186" s="42">
        <v>86595351</v>
      </c>
      <c r="C186" s="42">
        <v>2137177</v>
      </c>
      <c r="D186" s="42" t="s">
        <v>25</v>
      </c>
      <c r="E186" s="42">
        <v>1.1499999999999999</v>
      </c>
      <c r="F186" s="42" t="s">
        <v>22</v>
      </c>
      <c r="G186" s="32">
        <v>330300</v>
      </c>
      <c r="H186" s="32">
        <v>33600</v>
      </c>
      <c r="I186" s="32">
        <v>0</v>
      </c>
      <c r="J186" s="32">
        <v>400</v>
      </c>
      <c r="K186" s="33">
        <v>9900</v>
      </c>
      <c r="L186" s="33">
        <f t="shared" si="4"/>
        <v>374200</v>
      </c>
      <c r="M186" s="42"/>
      <c r="N186" s="43">
        <v>374200</v>
      </c>
      <c r="O186" s="34">
        <f t="shared" si="5"/>
        <v>0</v>
      </c>
    </row>
    <row r="187" spans="1:15" ht="15.75" thickBot="1">
      <c r="A187" s="42" t="s">
        <v>199</v>
      </c>
      <c r="B187" s="42">
        <v>86595351</v>
      </c>
      <c r="C187" s="42">
        <v>2759388</v>
      </c>
      <c r="D187" s="42" t="s">
        <v>26</v>
      </c>
      <c r="E187" s="42">
        <v>0.65</v>
      </c>
      <c r="F187" s="42" t="s">
        <v>22</v>
      </c>
      <c r="G187" s="32">
        <v>256000</v>
      </c>
      <c r="H187" s="32">
        <v>20500</v>
      </c>
      <c r="I187" s="32">
        <v>0</v>
      </c>
      <c r="J187" s="32">
        <v>400</v>
      </c>
      <c r="K187" s="33">
        <v>12400</v>
      </c>
      <c r="L187" s="33">
        <f t="shared" si="4"/>
        <v>289300</v>
      </c>
      <c r="M187" s="42"/>
      <c r="N187" s="43"/>
      <c r="O187" s="34">
        <f t="shared" si="5"/>
        <v>289300</v>
      </c>
    </row>
    <row r="188" spans="1:15" ht="15.75" thickBot="1">
      <c r="A188" s="42" t="s">
        <v>199</v>
      </c>
      <c r="B188" s="42">
        <v>86595351</v>
      </c>
      <c r="C188" s="42">
        <v>8363329</v>
      </c>
      <c r="D188" s="42" t="s">
        <v>37</v>
      </c>
      <c r="E188" s="42">
        <v>2.15</v>
      </c>
      <c r="F188" s="42" t="s">
        <v>22</v>
      </c>
      <c r="G188" s="32">
        <v>430800</v>
      </c>
      <c r="H188" s="32">
        <v>50600</v>
      </c>
      <c r="I188" s="32">
        <v>0</v>
      </c>
      <c r="J188" s="32">
        <v>400</v>
      </c>
      <c r="K188" s="33">
        <v>12800</v>
      </c>
      <c r="L188" s="33">
        <f t="shared" si="4"/>
        <v>494600</v>
      </c>
      <c r="M188" s="42"/>
      <c r="N188" s="43"/>
      <c r="O188" s="34">
        <f t="shared" si="5"/>
        <v>494600</v>
      </c>
    </row>
    <row r="189" spans="1:15" ht="15.75" thickBot="1">
      <c r="A189" s="42" t="s">
        <v>199</v>
      </c>
      <c r="B189" s="42">
        <v>86595351</v>
      </c>
      <c r="C189" s="42">
        <v>9822078</v>
      </c>
      <c r="D189" s="42" t="s">
        <v>40</v>
      </c>
      <c r="E189" s="42" t="s">
        <v>22</v>
      </c>
      <c r="F189" s="42">
        <v>83</v>
      </c>
      <c r="G189" s="32">
        <v>13068100</v>
      </c>
      <c r="H189" s="32">
        <v>977500</v>
      </c>
      <c r="I189" s="32">
        <v>0</v>
      </c>
      <c r="J189" s="32">
        <v>500400</v>
      </c>
      <c r="K189" s="33">
        <v>340000</v>
      </c>
      <c r="L189" s="33">
        <f t="shared" si="4"/>
        <v>14886000</v>
      </c>
      <c r="M189" s="42"/>
      <c r="N189" s="43"/>
      <c r="O189" s="34">
        <f t="shared" si="5"/>
        <v>14886000</v>
      </c>
    </row>
    <row r="190" spans="1:15" ht="15.75" thickBot="1">
      <c r="A190" s="42" t="s">
        <v>201</v>
      </c>
      <c r="B190" s="42">
        <v>71209921</v>
      </c>
      <c r="C190" s="42">
        <v>3378845</v>
      </c>
      <c r="D190" s="42" t="s">
        <v>30</v>
      </c>
      <c r="E190" s="42" t="s">
        <v>22</v>
      </c>
      <c r="F190" s="42">
        <v>48</v>
      </c>
      <c r="G190" s="32">
        <v>6223300</v>
      </c>
      <c r="H190" s="32">
        <v>1078600</v>
      </c>
      <c r="I190" s="32">
        <v>0</v>
      </c>
      <c r="J190" s="32">
        <v>206300</v>
      </c>
      <c r="K190" s="33">
        <v>185100</v>
      </c>
      <c r="L190" s="33">
        <f t="shared" si="4"/>
        <v>7693300</v>
      </c>
      <c r="M190" s="42"/>
      <c r="N190" s="43"/>
      <c r="O190" s="34">
        <f t="shared" si="5"/>
        <v>7693300</v>
      </c>
    </row>
    <row r="191" spans="1:15" ht="15.75" thickBot="1">
      <c r="A191" s="42" t="s">
        <v>201</v>
      </c>
      <c r="B191" s="42">
        <v>71209921</v>
      </c>
      <c r="C191" s="42">
        <v>7637650</v>
      </c>
      <c r="D191" s="42" t="s">
        <v>40</v>
      </c>
      <c r="E191" s="42" t="s">
        <v>22</v>
      </c>
      <c r="F191" s="42">
        <v>75</v>
      </c>
      <c r="G191" s="32">
        <v>9943600</v>
      </c>
      <c r="H191" s="32">
        <v>922500</v>
      </c>
      <c r="I191" s="32">
        <v>0</v>
      </c>
      <c r="J191" s="32">
        <v>537900</v>
      </c>
      <c r="K191" s="33">
        <v>295700</v>
      </c>
      <c r="L191" s="33">
        <f t="shared" si="4"/>
        <v>11699700</v>
      </c>
      <c r="M191" s="42"/>
      <c r="N191" s="43"/>
      <c r="O191" s="34">
        <f t="shared" si="5"/>
        <v>11699700</v>
      </c>
    </row>
    <row r="192" spans="1:15" ht="15.75" thickBot="1">
      <c r="A192" s="42" t="s">
        <v>203</v>
      </c>
      <c r="B192" s="42">
        <v>69785007</v>
      </c>
      <c r="C192" s="42">
        <v>3225877</v>
      </c>
      <c r="D192" s="42" t="s">
        <v>40</v>
      </c>
      <c r="E192" s="42" t="s">
        <v>22</v>
      </c>
      <c r="F192" s="42">
        <v>56</v>
      </c>
      <c r="G192" s="32">
        <v>8771200</v>
      </c>
      <c r="H192" s="32">
        <v>949000</v>
      </c>
      <c r="I192" s="32">
        <v>0</v>
      </c>
      <c r="J192" s="32">
        <v>14200</v>
      </c>
      <c r="K192" s="33">
        <v>260900</v>
      </c>
      <c r="L192" s="33">
        <f t="shared" si="4"/>
        <v>9995300</v>
      </c>
      <c r="M192" s="42"/>
      <c r="N192" s="43"/>
      <c r="O192" s="34">
        <f t="shared" si="5"/>
        <v>9995300</v>
      </c>
    </row>
    <row r="193" spans="1:15" ht="15.75" thickBot="1">
      <c r="A193" s="42" t="s">
        <v>205</v>
      </c>
      <c r="B193" s="42">
        <v>72541121</v>
      </c>
      <c r="C193" s="42">
        <v>4838508</v>
      </c>
      <c r="D193" s="42" t="s">
        <v>40</v>
      </c>
      <c r="E193" s="42" t="s">
        <v>22</v>
      </c>
      <c r="F193" s="42">
        <v>69</v>
      </c>
      <c r="G193" s="32">
        <v>9444000</v>
      </c>
      <c r="H193" s="32">
        <v>962600</v>
      </c>
      <c r="I193" s="32">
        <v>0</v>
      </c>
      <c r="J193" s="32">
        <v>374900</v>
      </c>
      <c r="K193" s="33">
        <v>280800</v>
      </c>
      <c r="L193" s="33">
        <f t="shared" si="4"/>
        <v>11062300</v>
      </c>
      <c r="M193" s="42"/>
      <c r="N193" s="43"/>
      <c r="O193" s="34">
        <f t="shared" si="5"/>
        <v>11062300</v>
      </c>
    </row>
    <row r="194" spans="1:15" ht="15.75" thickBot="1">
      <c r="A194" s="42" t="s">
        <v>205</v>
      </c>
      <c r="B194" s="42">
        <v>72541121</v>
      </c>
      <c r="C194" s="42">
        <v>7671346</v>
      </c>
      <c r="D194" s="42" t="s">
        <v>27</v>
      </c>
      <c r="E194" s="42" t="s">
        <v>22</v>
      </c>
      <c r="F194" s="42">
        <v>7</v>
      </c>
      <c r="G194" s="32">
        <v>1209100</v>
      </c>
      <c r="H194" s="32">
        <v>110500</v>
      </c>
      <c r="I194" s="32">
        <v>0</v>
      </c>
      <c r="J194" s="32">
        <v>83200</v>
      </c>
      <c r="K194" s="33">
        <v>35900</v>
      </c>
      <c r="L194" s="33">
        <f t="shared" si="4"/>
        <v>1438700</v>
      </c>
      <c r="M194" s="42"/>
      <c r="N194" s="43"/>
      <c r="O194" s="34">
        <f t="shared" si="5"/>
        <v>1438700</v>
      </c>
    </row>
    <row r="195" spans="1:15" ht="15.75" thickBot="1">
      <c r="A195" s="42" t="s">
        <v>205</v>
      </c>
      <c r="B195" s="42">
        <v>72541121</v>
      </c>
      <c r="C195" s="42">
        <v>9827880</v>
      </c>
      <c r="D195" s="42" t="s">
        <v>30</v>
      </c>
      <c r="E195" s="42" t="s">
        <v>22</v>
      </c>
      <c r="F195" s="42">
        <v>19</v>
      </c>
      <c r="G195" s="32">
        <v>3658800</v>
      </c>
      <c r="H195" s="32">
        <v>315400</v>
      </c>
      <c r="I195" s="32">
        <v>0</v>
      </c>
      <c r="J195" s="32">
        <v>228600</v>
      </c>
      <c r="K195" s="33">
        <v>0</v>
      </c>
      <c r="L195" s="33">
        <f t="shared" si="4"/>
        <v>4202800</v>
      </c>
      <c r="M195" s="42"/>
      <c r="N195" s="43"/>
      <c r="O195" s="34">
        <f t="shared" si="5"/>
        <v>4202800</v>
      </c>
    </row>
    <row r="196" spans="1:15" ht="15.75" thickBot="1">
      <c r="A196" s="42" t="s">
        <v>207</v>
      </c>
      <c r="B196" s="42">
        <v>48677744</v>
      </c>
      <c r="C196" s="42">
        <v>8111226</v>
      </c>
      <c r="D196" s="42" t="s">
        <v>30</v>
      </c>
      <c r="E196" s="42" t="s">
        <v>22</v>
      </c>
      <c r="F196" s="42">
        <v>154</v>
      </c>
      <c r="G196" s="32">
        <v>30451900</v>
      </c>
      <c r="H196" s="32">
        <v>2320900</v>
      </c>
      <c r="I196" s="32">
        <v>0</v>
      </c>
      <c r="J196" s="32">
        <v>127500</v>
      </c>
      <c r="K196" s="33">
        <v>905600</v>
      </c>
      <c r="L196" s="33">
        <f t="shared" si="4"/>
        <v>33805900</v>
      </c>
      <c r="M196" s="42"/>
      <c r="N196" s="43"/>
      <c r="O196" s="34">
        <f t="shared" si="5"/>
        <v>33805900</v>
      </c>
    </row>
    <row r="197" spans="1:15" ht="15.75" thickBot="1">
      <c r="A197" s="42" t="s">
        <v>209</v>
      </c>
      <c r="B197" s="42">
        <v>71229043</v>
      </c>
      <c r="C197" s="42">
        <v>1803219</v>
      </c>
      <c r="D197" s="42" t="s">
        <v>40</v>
      </c>
      <c r="E197" s="42" t="s">
        <v>22</v>
      </c>
      <c r="F197" s="42">
        <v>47</v>
      </c>
      <c r="G197" s="32">
        <v>7203200</v>
      </c>
      <c r="H197" s="32">
        <v>680000</v>
      </c>
      <c r="I197" s="32">
        <v>0</v>
      </c>
      <c r="J197" s="32">
        <v>605100</v>
      </c>
      <c r="K197" s="33">
        <v>150800</v>
      </c>
      <c r="L197" s="33">
        <f t="shared" si="4"/>
        <v>8639100</v>
      </c>
      <c r="M197" s="42"/>
      <c r="N197" s="43"/>
      <c r="O197" s="34">
        <f t="shared" si="5"/>
        <v>8639100</v>
      </c>
    </row>
    <row r="198" spans="1:15" ht="15.75" thickBot="1">
      <c r="A198" s="42" t="s">
        <v>209</v>
      </c>
      <c r="B198" s="42">
        <v>71229043</v>
      </c>
      <c r="C198" s="42">
        <v>9196740</v>
      </c>
      <c r="D198" s="42" t="s">
        <v>27</v>
      </c>
      <c r="E198" s="42">
        <v>0.3</v>
      </c>
      <c r="F198" s="42">
        <v>4</v>
      </c>
      <c r="G198" s="32">
        <v>460300</v>
      </c>
      <c r="H198" s="32">
        <v>18900</v>
      </c>
      <c r="I198" s="32">
        <v>0</v>
      </c>
      <c r="J198" s="32">
        <v>8800</v>
      </c>
      <c r="K198" s="33">
        <v>9700</v>
      </c>
      <c r="L198" s="33">
        <f t="shared" si="4"/>
        <v>497700</v>
      </c>
      <c r="M198" s="42"/>
      <c r="N198" s="43"/>
      <c r="O198" s="34">
        <f t="shared" si="5"/>
        <v>497700</v>
      </c>
    </row>
    <row r="199" spans="1:15" ht="15.75" thickBot="1">
      <c r="A199" s="42" t="s">
        <v>211</v>
      </c>
      <c r="B199" s="42">
        <v>71209271</v>
      </c>
      <c r="C199" s="42">
        <v>9889921</v>
      </c>
      <c r="D199" s="42" t="s">
        <v>40</v>
      </c>
      <c r="E199" s="42" t="s">
        <v>22</v>
      </c>
      <c r="F199" s="42">
        <v>70</v>
      </c>
      <c r="G199" s="32">
        <v>9892200</v>
      </c>
      <c r="H199" s="32">
        <v>516900</v>
      </c>
      <c r="I199" s="32">
        <v>0</v>
      </c>
      <c r="J199" s="32">
        <v>0</v>
      </c>
      <c r="K199" s="33">
        <v>294200</v>
      </c>
      <c r="L199" s="33">
        <f t="shared" si="4"/>
        <v>10703300</v>
      </c>
      <c r="M199" s="42"/>
      <c r="N199" s="43"/>
      <c r="O199" s="34">
        <f t="shared" si="5"/>
        <v>10703300</v>
      </c>
    </row>
    <row r="200" spans="1:15" ht="15.75" thickBot="1">
      <c r="A200" s="42" t="s">
        <v>213</v>
      </c>
      <c r="B200" s="42">
        <v>71229132</v>
      </c>
      <c r="C200" s="42">
        <v>1040113</v>
      </c>
      <c r="D200" s="42" t="s">
        <v>30</v>
      </c>
      <c r="E200" s="42" t="s">
        <v>22</v>
      </c>
      <c r="F200" s="42">
        <v>53</v>
      </c>
      <c r="G200" s="32">
        <v>8961600</v>
      </c>
      <c r="H200" s="32">
        <v>958700</v>
      </c>
      <c r="I200" s="32">
        <v>0</v>
      </c>
      <c r="J200" s="32">
        <v>297500</v>
      </c>
      <c r="K200" s="33">
        <v>266500</v>
      </c>
      <c r="L200" s="33">
        <f t="shared" si="4"/>
        <v>10484300</v>
      </c>
      <c r="M200" s="42"/>
      <c r="N200" s="43"/>
      <c r="O200" s="34">
        <f t="shared" si="5"/>
        <v>10484300</v>
      </c>
    </row>
    <row r="201" spans="1:15" ht="15.75" thickBot="1">
      <c r="A201" s="42" t="s">
        <v>213</v>
      </c>
      <c r="B201" s="42">
        <v>71229132</v>
      </c>
      <c r="C201" s="42">
        <v>1628218</v>
      </c>
      <c r="D201" s="42" t="s">
        <v>40</v>
      </c>
      <c r="E201" s="42" t="s">
        <v>22</v>
      </c>
      <c r="F201" s="42">
        <v>59</v>
      </c>
      <c r="G201" s="32">
        <v>6824800</v>
      </c>
      <c r="H201" s="32">
        <v>681800</v>
      </c>
      <c r="I201" s="32">
        <v>0</v>
      </c>
      <c r="J201" s="32">
        <v>323800</v>
      </c>
      <c r="K201" s="33">
        <v>203000</v>
      </c>
      <c r="L201" s="33">
        <f t="shared" ref="L201:L264" si="6">G201+H201+I201+J201+K201</f>
        <v>8033400</v>
      </c>
      <c r="M201" s="42"/>
      <c r="N201" s="43"/>
      <c r="O201" s="34">
        <f t="shared" ref="O201:O264" si="7">L201-M201-N201</f>
        <v>8033400</v>
      </c>
    </row>
    <row r="202" spans="1:15" ht="15.75" thickBot="1">
      <c r="A202" s="42" t="s">
        <v>215</v>
      </c>
      <c r="B202" s="42">
        <v>71234390</v>
      </c>
      <c r="C202" s="42">
        <v>4884589</v>
      </c>
      <c r="D202" s="42" t="s">
        <v>40</v>
      </c>
      <c r="E202" s="42" t="s">
        <v>22</v>
      </c>
      <c r="F202" s="42">
        <v>48</v>
      </c>
      <c r="G202" s="32">
        <v>7396700</v>
      </c>
      <c r="H202" s="32">
        <v>564900</v>
      </c>
      <c r="I202" s="32">
        <v>0</v>
      </c>
      <c r="J202" s="32">
        <v>0</v>
      </c>
      <c r="K202" s="33">
        <v>0</v>
      </c>
      <c r="L202" s="33">
        <f t="shared" si="6"/>
        <v>7961600</v>
      </c>
      <c r="M202" s="42"/>
      <c r="N202" s="43"/>
      <c r="O202" s="34">
        <f t="shared" si="7"/>
        <v>7961600</v>
      </c>
    </row>
    <row r="203" spans="1:15" ht="15.75" thickBot="1">
      <c r="A203" s="42" t="s">
        <v>215</v>
      </c>
      <c r="B203" s="42">
        <v>71234390</v>
      </c>
      <c r="C203" s="42">
        <v>9900242</v>
      </c>
      <c r="D203" s="42" t="s">
        <v>30</v>
      </c>
      <c r="E203" s="42" t="s">
        <v>22</v>
      </c>
      <c r="F203" s="42">
        <v>50</v>
      </c>
      <c r="G203" s="32">
        <v>9161500</v>
      </c>
      <c r="H203" s="32">
        <v>647300</v>
      </c>
      <c r="I203" s="32">
        <v>0</v>
      </c>
      <c r="J203" s="32">
        <v>0</v>
      </c>
      <c r="K203" s="33">
        <v>0</v>
      </c>
      <c r="L203" s="33">
        <f t="shared" si="6"/>
        <v>9808800</v>
      </c>
      <c r="M203" s="42"/>
      <c r="N203" s="43"/>
      <c r="O203" s="34">
        <f t="shared" si="7"/>
        <v>9808800</v>
      </c>
    </row>
    <row r="204" spans="1:15" ht="15.75" thickBot="1">
      <c r="A204" s="42" t="s">
        <v>217</v>
      </c>
      <c r="B204" s="42">
        <v>42727235</v>
      </c>
      <c r="C204" s="42">
        <v>1842610</v>
      </c>
      <c r="D204" s="42" t="s">
        <v>27</v>
      </c>
      <c r="E204" s="42" t="s">
        <v>22</v>
      </c>
      <c r="F204" s="42">
        <v>2</v>
      </c>
      <c r="G204" s="32">
        <v>194300</v>
      </c>
      <c r="H204" s="32">
        <v>19600</v>
      </c>
      <c r="I204" s="32">
        <v>0</v>
      </c>
      <c r="J204" s="32">
        <v>1400</v>
      </c>
      <c r="K204" s="33">
        <v>5800</v>
      </c>
      <c r="L204" s="33">
        <f t="shared" si="6"/>
        <v>221100</v>
      </c>
      <c r="M204" s="42"/>
      <c r="N204" s="43"/>
      <c r="O204" s="34">
        <f t="shared" si="7"/>
        <v>221100</v>
      </c>
    </row>
    <row r="205" spans="1:15" ht="15.75" thickBot="1">
      <c r="A205" s="42" t="s">
        <v>217</v>
      </c>
      <c r="B205" s="42">
        <v>42727235</v>
      </c>
      <c r="C205" s="42">
        <v>5097137</v>
      </c>
      <c r="D205" s="42" t="s">
        <v>49</v>
      </c>
      <c r="E205" s="42" t="s">
        <v>22</v>
      </c>
      <c r="F205" s="42">
        <v>48</v>
      </c>
      <c r="G205" s="32">
        <v>14868400</v>
      </c>
      <c r="H205" s="32">
        <v>1378800</v>
      </c>
      <c r="I205" s="32">
        <v>0</v>
      </c>
      <c r="J205" s="32">
        <v>63200</v>
      </c>
      <c r="K205" s="33">
        <v>0</v>
      </c>
      <c r="L205" s="33">
        <f t="shared" si="6"/>
        <v>16310400</v>
      </c>
      <c r="M205" s="42"/>
      <c r="N205" s="43"/>
      <c r="O205" s="34">
        <f t="shared" si="7"/>
        <v>16310400</v>
      </c>
    </row>
    <row r="206" spans="1:15" ht="15.75" thickBot="1">
      <c r="A206" s="42" t="s">
        <v>219</v>
      </c>
      <c r="B206" s="42">
        <v>874736</v>
      </c>
      <c r="C206" s="42">
        <v>2149967</v>
      </c>
      <c r="D206" s="42" t="s">
        <v>40</v>
      </c>
      <c r="E206" s="42" t="s">
        <v>22</v>
      </c>
      <c r="F206" s="42">
        <v>64</v>
      </c>
      <c r="G206" s="32">
        <v>9640900</v>
      </c>
      <c r="H206" s="32">
        <v>1040100</v>
      </c>
      <c r="I206" s="32">
        <v>0</v>
      </c>
      <c r="J206" s="32">
        <v>414200</v>
      </c>
      <c r="K206" s="33">
        <v>0</v>
      </c>
      <c r="L206" s="33">
        <f t="shared" si="6"/>
        <v>11095200</v>
      </c>
      <c r="M206" s="42"/>
      <c r="N206" s="43"/>
      <c r="O206" s="34">
        <f t="shared" si="7"/>
        <v>11095200</v>
      </c>
    </row>
    <row r="207" spans="1:15" ht="15.75" thickBot="1">
      <c r="A207" s="42" t="s">
        <v>219</v>
      </c>
      <c r="B207" s="42">
        <v>874736</v>
      </c>
      <c r="C207" s="42">
        <v>5873144</v>
      </c>
      <c r="D207" s="42" t="s">
        <v>40</v>
      </c>
      <c r="E207" s="42" t="s">
        <v>22</v>
      </c>
      <c r="F207" s="42">
        <v>65</v>
      </c>
      <c r="G207" s="32">
        <v>10048900</v>
      </c>
      <c r="H207" s="32">
        <v>1107000</v>
      </c>
      <c r="I207" s="32">
        <v>0</v>
      </c>
      <c r="J207" s="32">
        <v>502200</v>
      </c>
      <c r="K207" s="33">
        <v>0</v>
      </c>
      <c r="L207" s="33">
        <f t="shared" si="6"/>
        <v>11658100</v>
      </c>
      <c r="M207" s="42"/>
      <c r="N207" s="43"/>
      <c r="O207" s="34">
        <f t="shared" si="7"/>
        <v>11658100</v>
      </c>
    </row>
    <row r="208" spans="1:15" ht="15.75" thickBot="1">
      <c r="A208" s="42" t="s">
        <v>221</v>
      </c>
      <c r="B208" s="42">
        <v>71234411</v>
      </c>
      <c r="C208" s="42">
        <v>9921005</v>
      </c>
      <c r="D208" s="42" t="s">
        <v>40</v>
      </c>
      <c r="E208" s="42" t="s">
        <v>22</v>
      </c>
      <c r="F208" s="42">
        <v>130</v>
      </c>
      <c r="G208" s="32">
        <v>14027000</v>
      </c>
      <c r="H208" s="32">
        <v>1211200</v>
      </c>
      <c r="I208" s="32">
        <v>0</v>
      </c>
      <c r="J208" s="32">
        <v>348100</v>
      </c>
      <c r="K208" s="33">
        <v>417200</v>
      </c>
      <c r="L208" s="33">
        <f t="shared" si="6"/>
        <v>16003500</v>
      </c>
      <c r="M208" s="42"/>
      <c r="N208" s="43"/>
      <c r="O208" s="34">
        <f t="shared" si="7"/>
        <v>16003500</v>
      </c>
    </row>
    <row r="209" spans="1:15" ht="15.75" thickBot="1">
      <c r="A209" s="42" t="s">
        <v>223</v>
      </c>
      <c r="B209" s="42">
        <v>75009897</v>
      </c>
      <c r="C209" s="42">
        <v>5188116</v>
      </c>
      <c r="D209" s="42" t="s">
        <v>37</v>
      </c>
      <c r="E209" s="42">
        <v>2</v>
      </c>
      <c r="F209" s="42" t="s">
        <v>22</v>
      </c>
      <c r="G209" s="32">
        <v>697900</v>
      </c>
      <c r="H209" s="32">
        <v>111700</v>
      </c>
      <c r="I209" s="32">
        <v>0</v>
      </c>
      <c r="J209" s="32">
        <v>53000</v>
      </c>
      <c r="K209" s="33">
        <v>2100</v>
      </c>
      <c r="L209" s="33">
        <f t="shared" si="6"/>
        <v>864700</v>
      </c>
      <c r="M209" s="42"/>
      <c r="N209" s="43"/>
      <c r="O209" s="34">
        <f t="shared" si="7"/>
        <v>864700</v>
      </c>
    </row>
    <row r="210" spans="1:15" ht="15.75" thickBot="1">
      <c r="A210" s="42" t="s">
        <v>223</v>
      </c>
      <c r="B210" s="42">
        <v>75009897</v>
      </c>
      <c r="C210" s="42">
        <v>5431724</v>
      </c>
      <c r="D210" s="42" t="s">
        <v>40</v>
      </c>
      <c r="E210" s="42" t="s">
        <v>22</v>
      </c>
      <c r="F210" s="42">
        <v>102</v>
      </c>
      <c r="G210" s="32">
        <v>9992700</v>
      </c>
      <c r="H210" s="32">
        <v>1403600</v>
      </c>
      <c r="I210" s="32">
        <v>0</v>
      </c>
      <c r="J210" s="32">
        <v>587400</v>
      </c>
      <c r="K210" s="33">
        <v>161300</v>
      </c>
      <c r="L210" s="33">
        <f t="shared" si="6"/>
        <v>12145000</v>
      </c>
      <c r="M210" s="42"/>
      <c r="N210" s="43"/>
      <c r="O210" s="34">
        <f t="shared" si="7"/>
        <v>12145000</v>
      </c>
    </row>
    <row r="211" spans="1:15" ht="15.75" thickBot="1">
      <c r="A211" s="42" t="s">
        <v>223</v>
      </c>
      <c r="B211" s="42">
        <v>75009897</v>
      </c>
      <c r="C211" s="42">
        <v>5688683</v>
      </c>
      <c r="D211" s="42" t="s">
        <v>30</v>
      </c>
      <c r="E211" s="42" t="s">
        <v>22</v>
      </c>
      <c r="F211" s="42">
        <v>10</v>
      </c>
      <c r="G211" s="32">
        <v>1344900</v>
      </c>
      <c r="H211" s="32">
        <v>271900</v>
      </c>
      <c r="I211" s="32">
        <v>0</v>
      </c>
      <c r="J211" s="32">
        <v>101100</v>
      </c>
      <c r="K211" s="33">
        <v>40000</v>
      </c>
      <c r="L211" s="33">
        <f t="shared" si="6"/>
        <v>1757900</v>
      </c>
      <c r="M211" s="42"/>
      <c r="N211" s="43"/>
      <c r="O211" s="34">
        <f t="shared" si="7"/>
        <v>1757900</v>
      </c>
    </row>
    <row r="212" spans="1:15" ht="15.75" thickBot="1">
      <c r="A212" s="42" t="s">
        <v>223</v>
      </c>
      <c r="B212" s="42">
        <v>75009897</v>
      </c>
      <c r="C212" s="42">
        <v>6696492</v>
      </c>
      <c r="D212" s="42" t="s">
        <v>27</v>
      </c>
      <c r="E212" s="42" t="s">
        <v>22</v>
      </c>
      <c r="F212" s="42">
        <v>4</v>
      </c>
      <c r="G212" s="32">
        <v>981400</v>
      </c>
      <c r="H212" s="32">
        <v>172400</v>
      </c>
      <c r="I212" s="32">
        <v>0</v>
      </c>
      <c r="J212" s="32">
        <v>81600</v>
      </c>
      <c r="K212" s="33">
        <v>10500</v>
      </c>
      <c r="L212" s="33">
        <f t="shared" si="6"/>
        <v>1245900</v>
      </c>
      <c r="M212" s="42"/>
      <c r="N212" s="43"/>
      <c r="O212" s="34">
        <f t="shared" si="7"/>
        <v>1245900</v>
      </c>
    </row>
    <row r="213" spans="1:15" ht="15.75" thickBot="1">
      <c r="A213" s="42" t="s">
        <v>225</v>
      </c>
      <c r="B213" s="42">
        <v>71229141</v>
      </c>
      <c r="C213" s="42">
        <v>7450084</v>
      </c>
      <c r="D213" s="42" t="s">
        <v>40</v>
      </c>
      <c r="E213" s="42" t="s">
        <v>22</v>
      </c>
      <c r="F213" s="42">
        <v>104</v>
      </c>
      <c r="G213" s="32">
        <v>15724100</v>
      </c>
      <c r="H213" s="32">
        <v>1222700</v>
      </c>
      <c r="I213" s="32">
        <v>0</v>
      </c>
      <c r="J213" s="32">
        <v>727300</v>
      </c>
      <c r="K213" s="33">
        <v>467600</v>
      </c>
      <c r="L213" s="33">
        <f t="shared" si="6"/>
        <v>18141700</v>
      </c>
      <c r="M213" s="42"/>
      <c r="N213" s="43"/>
      <c r="O213" s="34">
        <f t="shared" si="7"/>
        <v>18141700</v>
      </c>
    </row>
    <row r="214" spans="1:15" ht="15.75" thickBot="1">
      <c r="A214" s="42" t="s">
        <v>227</v>
      </c>
      <c r="B214" s="42">
        <v>71234403</v>
      </c>
      <c r="C214" s="42">
        <v>5286623</v>
      </c>
      <c r="D214" s="42" t="s">
        <v>40</v>
      </c>
      <c r="E214" s="42" t="s">
        <v>22</v>
      </c>
      <c r="F214" s="42">
        <v>95</v>
      </c>
      <c r="G214" s="32">
        <v>9177000</v>
      </c>
      <c r="H214" s="32">
        <v>1112200</v>
      </c>
      <c r="I214" s="32">
        <v>0</v>
      </c>
      <c r="J214" s="32">
        <v>824300</v>
      </c>
      <c r="K214" s="33">
        <v>273000</v>
      </c>
      <c r="L214" s="33">
        <f t="shared" si="6"/>
        <v>11386500</v>
      </c>
      <c r="M214" s="42"/>
      <c r="N214" s="43"/>
      <c r="O214" s="34">
        <f t="shared" si="7"/>
        <v>11386500</v>
      </c>
    </row>
    <row r="215" spans="1:15" ht="15.75" thickBot="1">
      <c r="A215" s="42" t="s">
        <v>229</v>
      </c>
      <c r="B215" s="42">
        <v>71234420</v>
      </c>
      <c r="C215" s="42">
        <v>1284245</v>
      </c>
      <c r="D215" s="42" t="s">
        <v>49</v>
      </c>
      <c r="E215" s="42" t="s">
        <v>22</v>
      </c>
      <c r="F215" s="42">
        <v>50</v>
      </c>
      <c r="G215" s="32">
        <v>13375400</v>
      </c>
      <c r="H215" s="32">
        <v>1100000</v>
      </c>
      <c r="I215" s="32">
        <v>0</v>
      </c>
      <c r="J215" s="32">
        <v>0</v>
      </c>
      <c r="K215" s="33">
        <v>348400</v>
      </c>
      <c r="L215" s="33">
        <f t="shared" si="6"/>
        <v>14823800</v>
      </c>
      <c r="M215" s="42"/>
      <c r="N215" s="43"/>
      <c r="O215" s="34">
        <f t="shared" si="7"/>
        <v>14823800</v>
      </c>
    </row>
    <row r="216" spans="1:15" ht="15.75" thickBot="1">
      <c r="A216" s="42" t="s">
        <v>231</v>
      </c>
      <c r="B216" s="42">
        <v>69342288</v>
      </c>
      <c r="C216" s="42">
        <v>7155077</v>
      </c>
      <c r="D216" s="42" t="s">
        <v>37</v>
      </c>
      <c r="E216" s="42">
        <v>5.0199999999999996</v>
      </c>
      <c r="F216" s="42" t="s">
        <v>22</v>
      </c>
      <c r="G216" s="32">
        <v>2077700</v>
      </c>
      <c r="H216" s="32">
        <v>232500</v>
      </c>
      <c r="I216" s="32">
        <v>0</v>
      </c>
      <c r="J216" s="32">
        <v>42500</v>
      </c>
      <c r="K216" s="33">
        <v>61800</v>
      </c>
      <c r="L216" s="33">
        <f t="shared" si="6"/>
        <v>2414500</v>
      </c>
      <c r="M216" s="42"/>
      <c r="N216" s="43"/>
      <c r="O216" s="34">
        <f t="shared" si="7"/>
        <v>2414500</v>
      </c>
    </row>
    <row r="217" spans="1:15" ht="15.75" thickBot="1">
      <c r="A217" s="42" t="s">
        <v>233</v>
      </c>
      <c r="B217" s="42">
        <v>63834294</v>
      </c>
      <c r="C217" s="42">
        <v>2390237</v>
      </c>
      <c r="D217" s="42" t="s">
        <v>37</v>
      </c>
      <c r="E217" s="42">
        <v>8</v>
      </c>
      <c r="F217" s="42" t="s">
        <v>22</v>
      </c>
      <c r="G217" s="32">
        <v>3065700</v>
      </c>
      <c r="H217" s="32">
        <v>281800</v>
      </c>
      <c r="I217" s="32">
        <v>0</v>
      </c>
      <c r="J217" s="32">
        <v>0</v>
      </c>
      <c r="K217" s="33">
        <v>91200</v>
      </c>
      <c r="L217" s="33">
        <f t="shared" si="6"/>
        <v>3438700</v>
      </c>
      <c r="M217" s="42"/>
      <c r="N217" s="43"/>
      <c r="O217" s="34">
        <f t="shared" si="7"/>
        <v>3438700</v>
      </c>
    </row>
    <row r="218" spans="1:15" ht="15.75" thickBot="1">
      <c r="A218" s="42" t="s">
        <v>233</v>
      </c>
      <c r="B218" s="42">
        <v>63834294</v>
      </c>
      <c r="C218" s="42">
        <v>4620437</v>
      </c>
      <c r="D218" s="42" t="s">
        <v>25</v>
      </c>
      <c r="E218" s="42">
        <v>3</v>
      </c>
      <c r="F218" s="42" t="s">
        <v>22</v>
      </c>
      <c r="G218" s="32">
        <v>546300</v>
      </c>
      <c r="H218" s="32">
        <v>77600</v>
      </c>
      <c r="I218" s="32">
        <v>0</v>
      </c>
      <c r="J218" s="32">
        <v>0</v>
      </c>
      <c r="K218" s="33">
        <v>16300</v>
      </c>
      <c r="L218" s="33">
        <f t="shared" si="6"/>
        <v>640200</v>
      </c>
      <c r="M218" s="42"/>
      <c r="N218" s="43"/>
      <c r="O218" s="34">
        <f t="shared" si="7"/>
        <v>640200</v>
      </c>
    </row>
    <row r="219" spans="1:15" ht="15.75" thickBot="1">
      <c r="A219" s="42" t="s">
        <v>233</v>
      </c>
      <c r="B219" s="42">
        <v>63834294</v>
      </c>
      <c r="C219" s="42">
        <v>8961411</v>
      </c>
      <c r="D219" s="42" t="s">
        <v>27</v>
      </c>
      <c r="E219" s="42" t="s">
        <v>22</v>
      </c>
      <c r="F219" s="42">
        <v>4</v>
      </c>
      <c r="G219" s="32">
        <v>649300</v>
      </c>
      <c r="H219" s="32">
        <v>77600</v>
      </c>
      <c r="I219" s="32">
        <v>0</v>
      </c>
      <c r="J219" s="32">
        <v>0</v>
      </c>
      <c r="K219" s="33">
        <v>19300</v>
      </c>
      <c r="L219" s="33">
        <f t="shared" si="6"/>
        <v>746200</v>
      </c>
      <c r="M219" s="42"/>
      <c r="N219" s="43"/>
      <c r="O219" s="34">
        <f t="shared" si="7"/>
        <v>746200</v>
      </c>
    </row>
    <row r="220" spans="1:15" ht="15.75" thickBot="1">
      <c r="A220" s="42" t="s">
        <v>235</v>
      </c>
      <c r="B220" s="42">
        <v>24678961</v>
      </c>
      <c r="C220" s="42">
        <v>2737309</v>
      </c>
      <c r="D220" s="42" t="s">
        <v>30</v>
      </c>
      <c r="E220" s="42" t="s">
        <v>22</v>
      </c>
      <c r="F220" s="42">
        <v>70</v>
      </c>
      <c r="G220" s="32">
        <v>9155200</v>
      </c>
      <c r="H220" s="32">
        <v>882000</v>
      </c>
      <c r="I220" s="32">
        <v>0</v>
      </c>
      <c r="J220" s="32">
        <v>154000</v>
      </c>
      <c r="K220" s="33">
        <v>272300</v>
      </c>
      <c r="L220" s="33">
        <f t="shared" si="6"/>
        <v>10463500</v>
      </c>
      <c r="M220" s="42"/>
      <c r="N220" s="43"/>
      <c r="O220" s="34">
        <f t="shared" si="7"/>
        <v>10463500</v>
      </c>
    </row>
    <row r="221" spans="1:15" ht="15.75" thickBot="1">
      <c r="A221" s="42" t="s">
        <v>235</v>
      </c>
      <c r="B221" s="42">
        <v>24678961</v>
      </c>
      <c r="C221" s="42">
        <v>7173961</v>
      </c>
      <c r="D221" s="42" t="s">
        <v>40</v>
      </c>
      <c r="E221" s="42" t="s">
        <v>22</v>
      </c>
      <c r="F221" s="42">
        <v>30</v>
      </c>
      <c r="G221" s="32">
        <v>3926100</v>
      </c>
      <c r="H221" s="32">
        <v>376300</v>
      </c>
      <c r="I221" s="32">
        <v>0</v>
      </c>
      <c r="J221" s="32">
        <v>67700</v>
      </c>
      <c r="K221" s="33">
        <v>116800</v>
      </c>
      <c r="L221" s="33">
        <f t="shared" si="6"/>
        <v>4486900</v>
      </c>
      <c r="M221" s="42"/>
      <c r="N221" s="43"/>
      <c r="O221" s="34">
        <f t="shared" si="7"/>
        <v>4486900</v>
      </c>
    </row>
    <row r="222" spans="1:15" ht="15.75" thickBot="1">
      <c r="A222" s="42" t="s">
        <v>237</v>
      </c>
      <c r="B222" s="42">
        <v>70566241</v>
      </c>
      <c r="C222" s="42">
        <v>6253820</v>
      </c>
      <c r="D222" s="42" t="s">
        <v>40</v>
      </c>
      <c r="E222" s="42" t="s">
        <v>22</v>
      </c>
      <c r="F222" s="42">
        <v>76</v>
      </c>
      <c r="G222" s="32">
        <v>7439800</v>
      </c>
      <c r="H222" s="32">
        <v>995000</v>
      </c>
      <c r="I222" s="32">
        <v>0</v>
      </c>
      <c r="J222" s="32">
        <v>0</v>
      </c>
      <c r="K222" s="33">
        <v>221300</v>
      </c>
      <c r="L222" s="33">
        <f t="shared" si="6"/>
        <v>8656100</v>
      </c>
      <c r="M222" s="42"/>
      <c r="N222" s="43"/>
      <c r="O222" s="34">
        <f t="shared" si="7"/>
        <v>8656100</v>
      </c>
    </row>
    <row r="223" spans="1:15" ht="15.75" thickBot="1">
      <c r="A223" s="42" t="s">
        <v>237</v>
      </c>
      <c r="B223" s="42">
        <v>70566241</v>
      </c>
      <c r="C223" s="42">
        <v>7770879</v>
      </c>
      <c r="D223" s="42" t="s">
        <v>30</v>
      </c>
      <c r="E223" s="42" t="s">
        <v>22</v>
      </c>
      <c r="F223" s="42">
        <v>14</v>
      </c>
      <c r="G223" s="32">
        <v>2243200</v>
      </c>
      <c r="H223" s="32">
        <v>288000</v>
      </c>
      <c r="I223" s="32">
        <v>0</v>
      </c>
      <c r="J223" s="32">
        <v>0</v>
      </c>
      <c r="K223" s="33">
        <v>66800</v>
      </c>
      <c r="L223" s="33">
        <f t="shared" si="6"/>
        <v>2598000</v>
      </c>
      <c r="M223" s="42"/>
      <c r="N223" s="43"/>
      <c r="O223" s="34">
        <f t="shared" si="7"/>
        <v>2598000</v>
      </c>
    </row>
    <row r="224" spans="1:15" ht="15.75" thickBot="1">
      <c r="A224" s="42" t="s">
        <v>237</v>
      </c>
      <c r="B224" s="42">
        <v>70566241</v>
      </c>
      <c r="C224" s="42">
        <v>9121980</v>
      </c>
      <c r="D224" s="42" t="s">
        <v>37</v>
      </c>
      <c r="E224" s="42">
        <v>8.5</v>
      </c>
      <c r="F224" s="42" t="s">
        <v>22</v>
      </c>
      <c r="G224" s="32">
        <v>2447200</v>
      </c>
      <c r="H224" s="32">
        <v>238000</v>
      </c>
      <c r="I224" s="32">
        <v>0</v>
      </c>
      <c r="J224" s="32">
        <v>0</v>
      </c>
      <c r="K224" s="33">
        <v>72800</v>
      </c>
      <c r="L224" s="33">
        <f t="shared" si="6"/>
        <v>2758000</v>
      </c>
      <c r="M224" s="42"/>
      <c r="N224" s="43"/>
      <c r="O224" s="34">
        <f t="shared" si="7"/>
        <v>2758000</v>
      </c>
    </row>
    <row r="225" spans="1:15" ht="15.75" thickBot="1">
      <c r="A225" s="42" t="s">
        <v>237</v>
      </c>
      <c r="B225" s="42">
        <v>70566241</v>
      </c>
      <c r="C225" s="42">
        <v>9132885</v>
      </c>
      <c r="D225" s="42" t="s">
        <v>25</v>
      </c>
      <c r="E225" s="42">
        <v>1.6</v>
      </c>
      <c r="F225" s="42" t="s">
        <v>22</v>
      </c>
      <c r="G225" s="32">
        <v>568000</v>
      </c>
      <c r="H225" s="32">
        <v>68000</v>
      </c>
      <c r="I225" s="32">
        <v>0</v>
      </c>
      <c r="J225" s="32">
        <v>0</v>
      </c>
      <c r="K225" s="33">
        <v>16900</v>
      </c>
      <c r="L225" s="33">
        <f t="shared" si="6"/>
        <v>652900</v>
      </c>
      <c r="M225" s="42"/>
      <c r="N225" s="43"/>
      <c r="O225" s="34">
        <f t="shared" si="7"/>
        <v>652900</v>
      </c>
    </row>
    <row r="226" spans="1:15" ht="15.75" thickBot="1">
      <c r="A226" s="42" t="s">
        <v>239</v>
      </c>
      <c r="B226" s="42">
        <v>47515147</v>
      </c>
      <c r="C226" s="42">
        <v>6843555</v>
      </c>
      <c r="D226" s="42" t="s">
        <v>26</v>
      </c>
      <c r="E226" s="42">
        <v>1.02</v>
      </c>
      <c r="F226" s="42" t="s">
        <v>22</v>
      </c>
      <c r="G226" s="32">
        <v>226200</v>
      </c>
      <c r="H226" s="32">
        <v>27500</v>
      </c>
      <c r="I226" s="32">
        <v>0</v>
      </c>
      <c r="J226" s="32">
        <v>0</v>
      </c>
      <c r="K226" s="33">
        <v>10900</v>
      </c>
      <c r="L226" s="33">
        <f t="shared" si="6"/>
        <v>264600</v>
      </c>
      <c r="M226" s="42"/>
      <c r="N226" s="43"/>
      <c r="O226" s="34">
        <f t="shared" si="7"/>
        <v>264600</v>
      </c>
    </row>
    <row r="227" spans="1:15" ht="15.75" thickBot="1">
      <c r="A227" s="42" t="s">
        <v>239</v>
      </c>
      <c r="B227" s="42">
        <v>47515147</v>
      </c>
      <c r="C227" s="42">
        <v>7731648</v>
      </c>
      <c r="D227" s="42" t="s">
        <v>37</v>
      </c>
      <c r="E227" s="42">
        <v>3.5</v>
      </c>
      <c r="F227" s="42" t="s">
        <v>22</v>
      </c>
      <c r="G227" s="32">
        <v>1234200</v>
      </c>
      <c r="H227" s="32">
        <v>175000</v>
      </c>
      <c r="I227" s="32">
        <v>0</v>
      </c>
      <c r="J227" s="32">
        <v>0</v>
      </c>
      <c r="K227" s="33">
        <v>36700</v>
      </c>
      <c r="L227" s="33">
        <f t="shared" si="6"/>
        <v>1445900</v>
      </c>
      <c r="M227" s="42"/>
      <c r="N227" s="43"/>
      <c r="O227" s="34">
        <f t="shared" si="7"/>
        <v>1445900</v>
      </c>
    </row>
    <row r="228" spans="1:15" ht="15.75" thickBot="1">
      <c r="A228" s="42" t="s">
        <v>241</v>
      </c>
      <c r="B228" s="42">
        <v>874647</v>
      </c>
      <c r="C228" s="42">
        <v>3289798</v>
      </c>
      <c r="D228" s="42" t="s">
        <v>40</v>
      </c>
      <c r="E228" s="42" t="s">
        <v>22</v>
      </c>
      <c r="F228" s="42">
        <v>82</v>
      </c>
      <c r="G228" s="32">
        <v>12820300</v>
      </c>
      <c r="H228" s="32">
        <v>1317300</v>
      </c>
      <c r="I228" s="32">
        <v>0</v>
      </c>
      <c r="J228" s="32">
        <v>532700</v>
      </c>
      <c r="K228" s="33">
        <v>312600</v>
      </c>
      <c r="L228" s="33">
        <f t="shared" si="6"/>
        <v>14982900</v>
      </c>
      <c r="M228" s="42"/>
      <c r="N228" s="43"/>
      <c r="O228" s="34">
        <f t="shared" si="7"/>
        <v>14982900</v>
      </c>
    </row>
    <row r="229" spans="1:15" ht="15.75" thickBot="1">
      <c r="A229" s="42" t="s">
        <v>243</v>
      </c>
      <c r="B229" s="42">
        <v>24743054</v>
      </c>
      <c r="C229" s="42">
        <v>7877605</v>
      </c>
      <c r="D229" s="42" t="s">
        <v>107</v>
      </c>
      <c r="E229" s="42">
        <v>5</v>
      </c>
      <c r="F229" s="42" t="s">
        <v>22</v>
      </c>
      <c r="G229" s="32">
        <v>3085900</v>
      </c>
      <c r="H229" s="32">
        <v>0</v>
      </c>
      <c r="I229" s="32">
        <v>0</v>
      </c>
      <c r="J229" s="32">
        <v>0</v>
      </c>
      <c r="K229" s="33">
        <v>104800</v>
      </c>
      <c r="L229" s="33">
        <f t="shared" si="6"/>
        <v>3190700</v>
      </c>
      <c r="M229" s="42"/>
      <c r="N229" s="43"/>
      <c r="O229" s="34">
        <f t="shared" si="7"/>
        <v>3190700</v>
      </c>
    </row>
    <row r="230" spans="1:15" ht="15.75" thickBot="1">
      <c r="A230" s="42" t="s">
        <v>549</v>
      </c>
      <c r="B230" s="42">
        <v>73634794</v>
      </c>
      <c r="C230" s="42">
        <v>1323427</v>
      </c>
      <c r="D230" s="42" t="s">
        <v>45</v>
      </c>
      <c r="E230" s="42">
        <v>2</v>
      </c>
      <c r="F230" s="42" t="s">
        <v>22</v>
      </c>
      <c r="G230" s="32">
        <v>809200</v>
      </c>
      <c r="H230" s="32">
        <v>0</v>
      </c>
      <c r="I230" s="32">
        <v>0</v>
      </c>
      <c r="J230" s="32">
        <v>0</v>
      </c>
      <c r="K230" s="33">
        <v>39200</v>
      </c>
      <c r="L230" s="33">
        <f t="shared" si="6"/>
        <v>848400</v>
      </c>
      <c r="M230" s="42"/>
      <c r="N230" s="43"/>
      <c r="O230" s="34">
        <f t="shared" si="7"/>
        <v>848400</v>
      </c>
    </row>
    <row r="231" spans="1:15" ht="15.75" thickBot="1">
      <c r="A231" s="42" t="s">
        <v>245</v>
      </c>
      <c r="B231" s="42">
        <v>48678767</v>
      </c>
      <c r="C231" s="42">
        <v>2261593</v>
      </c>
      <c r="D231" s="42" t="s">
        <v>50</v>
      </c>
      <c r="E231" s="42" t="s">
        <v>22</v>
      </c>
      <c r="F231" s="42">
        <v>29</v>
      </c>
      <c r="G231" s="32">
        <v>6261900</v>
      </c>
      <c r="H231" s="32">
        <v>0</v>
      </c>
      <c r="I231" s="32">
        <v>0</v>
      </c>
      <c r="J231" s="32">
        <v>0</v>
      </c>
      <c r="K231" s="33">
        <v>186200</v>
      </c>
      <c r="L231" s="33">
        <f t="shared" si="6"/>
        <v>6448100</v>
      </c>
      <c r="M231" s="42"/>
      <c r="N231" s="43">
        <v>180807.34</v>
      </c>
      <c r="O231" s="34">
        <f t="shared" si="7"/>
        <v>6267292.6600000001</v>
      </c>
    </row>
    <row r="232" spans="1:15" ht="15.75" thickBot="1">
      <c r="A232" s="42" t="s">
        <v>247</v>
      </c>
      <c r="B232" s="42">
        <v>45701822</v>
      </c>
      <c r="C232" s="42">
        <v>4134002</v>
      </c>
      <c r="D232" s="42" t="s">
        <v>414</v>
      </c>
      <c r="E232" s="42">
        <v>4</v>
      </c>
      <c r="F232" s="42" t="s">
        <v>22</v>
      </c>
      <c r="G232" s="32">
        <v>2626500</v>
      </c>
      <c r="H232" s="32">
        <v>211400</v>
      </c>
      <c r="I232" s="32">
        <v>0</v>
      </c>
      <c r="J232" s="32">
        <v>65100</v>
      </c>
      <c r="K232" s="33">
        <v>127600</v>
      </c>
      <c r="L232" s="33">
        <f t="shared" si="6"/>
        <v>3030600</v>
      </c>
      <c r="M232" s="42"/>
      <c r="N232" s="43">
        <v>1226000</v>
      </c>
      <c r="O232" s="34">
        <f t="shared" si="7"/>
        <v>1804600</v>
      </c>
    </row>
    <row r="233" spans="1:15" ht="15.75" thickBot="1">
      <c r="A233" s="42" t="s">
        <v>247</v>
      </c>
      <c r="B233" s="42">
        <v>45701822</v>
      </c>
      <c r="C233" s="42">
        <v>5878280</v>
      </c>
      <c r="D233" s="42" t="s">
        <v>50</v>
      </c>
      <c r="E233" s="42" t="s">
        <v>22</v>
      </c>
      <c r="F233" s="42">
        <v>26</v>
      </c>
      <c r="G233" s="32">
        <v>7228800</v>
      </c>
      <c r="H233" s="32">
        <v>546300</v>
      </c>
      <c r="I233" s="32">
        <v>0</v>
      </c>
      <c r="J233" s="32">
        <v>134700</v>
      </c>
      <c r="K233" s="33">
        <v>215000</v>
      </c>
      <c r="L233" s="33">
        <f t="shared" si="6"/>
        <v>8124800</v>
      </c>
      <c r="M233" s="42"/>
      <c r="N233" s="43">
        <v>187000</v>
      </c>
      <c r="O233" s="34">
        <f t="shared" si="7"/>
        <v>7937800</v>
      </c>
    </row>
    <row r="234" spans="1:15" ht="15.75" thickBot="1">
      <c r="A234" s="42" t="s">
        <v>249</v>
      </c>
      <c r="B234" s="42">
        <v>27368921</v>
      </c>
      <c r="C234" s="42">
        <v>3145373</v>
      </c>
      <c r="D234" s="42" t="s">
        <v>30</v>
      </c>
      <c r="E234" s="42" t="s">
        <v>22</v>
      </c>
      <c r="F234" s="42">
        <v>60</v>
      </c>
      <c r="G234" s="32">
        <v>11018600</v>
      </c>
      <c r="H234" s="32">
        <v>1186500</v>
      </c>
      <c r="I234" s="32">
        <v>0</v>
      </c>
      <c r="J234" s="32">
        <v>0</v>
      </c>
      <c r="K234" s="33">
        <v>0</v>
      </c>
      <c r="L234" s="33">
        <f t="shared" si="6"/>
        <v>12205100</v>
      </c>
      <c r="M234" s="42"/>
      <c r="N234" s="43"/>
      <c r="O234" s="34">
        <f t="shared" si="7"/>
        <v>12205100</v>
      </c>
    </row>
    <row r="235" spans="1:15" ht="15.75" thickBot="1">
      <c r="A235" s="42" t="s">
        <v>251</v>
      </c>
      <c r="B235" s="42">
        <v>27576612</v>
      </c>
      <c r="C235" s="42">
        <v>3923580</v>
      </c>
      <c r="D235" s="42" t="s">
        <v>25</v>
      </c>
      <c r="E235" s="42">
        <v>3.35</v>
      </c>
      <c r="F235" s="42" t="s">
        <v>22</v>
      </c>
      <c r="G235" s="32">
        <v>2172100</v>
      </c>
      <c r="H235" s="32">
        <v>136100</v>
      </c>
      <c r="I235" s="32">
        <v>0</v>
      </c>
      <c r="J235" s="32">
        <v>37400</v>
      </c>
      <c r="K235" s="33">
        <v>64600</v>
      </c>
      <c r="L235" s="33">
        <f t="shared" si="6"/>
        <v>2410200</v>
      </c>
      <c r="M235" s="42"/>
      <c r="N235" s="43"/>
      <c r="O235" s="34">
        <f t="shared" si="7"/>
        <v>2410200</v>
      </c>
    </row>
    <row r="236" spans="1:15" ht="15.75" thickBot="1">
      <c r="A236" s="42" t="s">
        <v>251</v>
      </c>
      <c r="B236" s="42">
        <v>27576612</v>
      </c>
      <c r="C236" s="42">
        <v>3962921</v>
      </c>
      <c r="D236" s="42" t="s">
        <v>50</v>
      </c>
      <c r="E236" s="42" t="s">
        <v>22</v>
      </c>
      <c r="F236" s="42">
        <v>5</v>
      </c>
      <c r="G236" s="32">
        <v>990000</v>
      </c>
      <c r="H236" s="32">
        <v>41600</v>
      </c>
      <c r="I236" s="32">
        <v>0</v>
      </c>
      <c r="J236" s="32">
        <v>14900</v>
      </c>
      <c r="K236" s="33">
        <v>29400</v>
      </c>
      <c r="L236" s="33">
        <f t="shared" si="6"/>
        <v>1075900</v>
      </c>
      <c r="M236" s="42"/>
      <c r="N236" s="43"/>
      <c r="O236" s="34">
        <f t="shared" si="7"/>
        <v>1075900</v>
      </c>
    </row>
    <row r="237" spans="1:15" ht="15.75" thickBot="1">
      <c r="A237" s="42" t="s">
        <v>251</v>
      </c>
      <c r="B237" s="42">
        <v>27576612</v>
      </c>
      <c r="C237" s="42">
        <v>4751683</v>
      </c>
      <c r="D237" s="42" t="s">
        <v>80</v>
      </c>
      <c r="E237" s="42" t="s">
        <v>22</v>
      </c>
      <c r="F237" s="42">
        <v>23</v>
      </c>
      <c r="G237" s="32">
        <v>3635900</v>
      </c>
      <c r="H237" s="32">
        <v>138300</v>
      </c>
      <c r="I237" s="32">
        <v>0</v>
      </c>
      <c r="J237" s="32">
        <v>39200</v>
      </c>
      <c r="K237" s="33">
        <v>108100</v>
      </c>
      <c r="L237" s="33">
        <f t="shared" si="6"/>
        <v>3921500</v>
      </c>
      <c r="M237" s="42"/>
      <c r="N237" s="43"/>
      <c r="O237" s="34">
        <f t="shared" si="7"/>
        <v>3921500</v>
      </c>
    </row>
    <row r="238" spans="1:15" ht="15.75" thickBot="1">
      <c r="A238" s="42" t="s">
        <v>253</v>
      </c>
      <c r="B238" s="42">
        <v>4393066</v>
      </c>
      <c r="C238" s="42">
        <v>4186092</v>
      </c>
      <c r="D238" s="42" t="s">
        <v>25</v>
      </c>
      <c r="E238" s="42">
        <v>2.15</v>
      </c>
      <c r="F238" s="42" t="s">
        <v>22</v>
      </c>
      <c r="G238" s="32">
        <v>1084200</v>
      </c>
      <c r="H238" s="32">
        <v>96400</v>
      </c>
      <c r="I238" s="32">
        <v>0</v>
      </c>
      <c r="J238" s="32">
        <v>0</v>
      </c>
      <c r="K238" s="33">
        <v>0</v>
      </c>
      <c r="L238" s="33">
        <f t="shared" si="6"/>
        <v>1180600</v>
      </c>
      <c r="M238" s="42"/>
      <c r="N238" s="43"/>
      <c r="O238" s="34">
        <f t="shared" si="7"/>
        <v>1180600</v>
      </c>
    </row>
    <row r="239" spans="1:15" ht="15.75" thickBot="1">
      <c r="A239" s="42" t="s">
        <v>255</v>
      </c>
      <c r="B239" s="42">
        <v>66000653</v>
      </c>
      <c r="C239" s="42">
        <v>1064953</v>
      </c>
      <c r="D239" s="42" t="s">
        <v>21</v>
      </c>
      <c r="E239" s="42">
        <v>26</v>
      </c>
      <c r="F239" s="42" t="s">
        <v>22</v>
      </c>
      <c r="G239" s="32">
        <v>10539300</v>
      </c>
      <c r="H239" s="32">
        <v>1060100</v>
      </c>
      <c r="I239" s="32">
        <v>100000</v>
      </c>
      <c r="J239" s="32">
        <v>107900</v>
      </c>
      <c r="K239" s="33">
        <v>313500</v>
      </c>
      <c r="L239" s="33">
        <f t="shared" si="6"/>
        <v>12120800</v>
      </c>
      <c r="M239" s="42"/>
      <c r="N239" s="43"/>
      <c r="O239" s="34">
        <f t="shared" si="7"/>
        <v>12120800</v>
      </c>
    </row>
    <row r="240" spans="1:15" ht="15.75" thickBot="1">
      <c r="A240" s="42" t="s">
        <v>257</v>
      </c>
      <c r="B240" s="42">
        <v>1615939</v>
      </c>
      <c r="C240" s="42">
        <v>5094785</v>
      </c>
      <c r="D240" s="42" t="s">
        <v>21</v>
      </c>
      <c r="E240" s="42">
        <v>1.85</v>
      </c>
      <c r="F240" s="42" t="s">
        <v>22</v>
      </c>
      <c r="G240" s="32">
        <v>624800</v>
      </c>
      <c r="H240" s="32">
        <v>0</v>
      </c>
      <c r="I240" s="32">
        <v>0</v>
      </c>
      <c r="J240" s="32">
        <v>0</v>
      </c>
      <c r="K240" s="33">
        <v>18600</v>
      </c>
      <c r="L240" s="33">
        <f t="shared" si="6"/>
        <v>643400</v>
      </c>
      <c r="M240" s="42"/>
      <c r="N240" s="43"/>
      <c r="O240" s="34">
        <f t="shared" si="7"/>
        <v>643400</v>
      </c>
    </row>
    <row r="241" spans="1:15" ht="15.75" thickBot="1">
      <c r="A241" s="42" t="s">
        <v>257</v>
      </c>
      <c r="B241" s="42">
        <v>1615939</v>
      </c>
      <c r="C241" s="42">
        <v>9897719</v>
      </c>
      <c r="D241" s="42" t="s">
        <v>27</v>
      </c>
      <c r="E241" s="42">
        <v>0.33</v>
      </c>
      <c r="F241" s="42" t="s">
        <v>22</v>
      </c>
      <c r="G241" s="32">
        <v>156900</v>
      </c>
      <c r="H241" s="32">
        <v>0</v>
      </c>
      <c r="I241" s="32">
        <v>0</v>
      </c>
      <c r="J241" s="32">
        <v>0</v>
      </c>
      <c r="K241" s="33">
        <v>4600</v>
      </c>
      <c r="L241" s="33">
        <f t="shared" si="6"/>
        <v>161500</v>
      </c>
      <c r="M241" s="42"/>
      <c r="N241" s="43"/>
      <c r="O241" s="34">
        <f t="shared" si="7"/>
        <v>161500</v>
      </c>
    </row>
    <row r="242" spans="1:15" ht="15.75" thickBot="1">
      <c r="A242" s="42" t="s">
        <v>259</v>
      </c>
      <c r="B242" s="42">
        <v>2319179</v>
      </c>
      <c r="C242" s="42">
        <v>2753249</v>
      </c>
      <c r="D242" s="42" t="s">
        <v>27</v>
      </c>
      <c r="E242" s="42">
        <v>2.8</v>
      </c>
      <c r="F242" s="42" t="s">
        <v>22</v>
      </c>
      <c r="G242" s="32">
        <v>1152800</v>
      </c>
      <c r="H242" s="32">
        <v>0</v>
      </c>
      <c r="I242" s="32">
        <v>0</v>
      </c>
      <c r="J242" s="32">
        <v>0</v>
      </c>
      <c r="K242" s="33">
        <v>34300</v>
      </c>
      <c r="L242" s="33">
        <f t="shared" si="6"/>
        <v>1187100</v>
      </c>
      <c r="M242" s="42"/>
      <c r="N242" s="43"/>
      <c r="O242" s="34">
        <f t="shared" si="7"/>
        <v>1187100</v>
      </c>
    </row>
    <row r="243" spans="1:15" ht="15.75" thickBot="1">
      <c r="A243" s="42" t="s">
        <v>259</v>
      </c>
      <c r="B243" s="42">
        <v>2319179</v>
      </c>
      <c r="C243" s="42">
        <v>2811556</v>
      </c>
      <c r="D243" s="42" t="s">
        <v>46</v>
      </c>
      <c r="E243" s="42">
        <v>0.6</v>
      </c>
      <c r="F243" s="42" t="s">
        <v>22</v>
      </c>
      <c r="G243" s="32">
        <v>239300</v>
      </c>
      <c r="H243" s="32">
        <v>0</v>
      </c>
      <c r="I243" s="32">
        <v>0</v>
      </c>
      <c r="J243" s="32">
        <v>0</v>
      </c>
      <c r="K243" s="33">
        <v>11600</v>
      </c>
      <c r="L243" s="33">
        <f t="shared" si="6"/>
        <v>250900</v>
      </c>
      <c r="M243" s="42"/>
      <c r="N243" s="43"/>
      <c r="O243" s="34">
        <f t="shared" si="7"/>
        <v>250900</v>
      </c>
    </row>
    <row r="244" spans="1:15" ht="15.75" thickBot="1">
      <c r="A244" s="42" t="s">
        <v>532</v>
      </c>
      <c r="B244" s="42">
        <v>5894271</v>
      </c>
      <c r="C244" s="42">
        <v>3208168</v>
      </c>
      <c r="D244" s="42" t="s">
        <v>46</v>
      </c>
      <c r="E244" s="42">
        <v>0.5</v>
      </c>
      <c r="F244" s="42" t="s">
        <v>22</v>
      </c>
      <c r="G244" s="32">
        <v>223400</v>
      </c>
      <c r="H244" s="32">
        <v>0</v>
      </c>
      <c r="I244" s="32">
        <v>0</v>
      </c>
      <c r="J244" s="32">
        <v>0</v>
      </c>
      <c r="K244" s="33">
        <v>0</v>
      </c>
      <c r="L244" s="33">
        <f t="shared" si="6"/>
        <v>223400</v>
      </c>
      <c r="M244" s="42"/>
      <c r="N244" s="43"/>
      <c r="O244" s="34">
        <f t="shared" si="7"/>
        <v>223400</v>
      </c>
    </row>
    <row r="245" spans="1:15" ht="15.75" thickBot="1">
      <c r="A245" s="42" t="s">
        <v>532</v>
      </c>
      <c r="B245" s="42">
        <v>5894271</v>
      </c>
      <c r="C245" s="42">
        <v>4829159</v>
      </c>
      <c r="D245" s="42" t="s">
        <v>27</v>
      </c>
      <c r="E245" s="42">
        <v>2.5</v>
      </c>
      <c r="F245" s="42" t="s">
        <v>22</v>
      </c>
      <c r="G245" s="32">
        <v>963500</v>
      </c>
      <c r="H245" s="32">
        <v>0</v>
      </c>
      <c r="I245" s="32">
        <v>0</v>
      </c>
      <c r="J245" s="32">
        <v>0</v>
      </c>
      <c r="K245" s="33">
        <v>0</v>
      </c>
      <c r="L245" s="33">
        <f t="shared" si="6"/>
        <v>963500</v>
      </c>
      <c r="M245" s="42"/>
      <c r="N245" s="43">
        <v>231826</v>
      </c>
      <c r="O245" s="34">
        <f t="shared" si="7"/>
        <v>731674</v>
      </c>
    </row>
    <row r="246" spans="1:15" ht="15.75" thickBot="1">
      <c r="A246" s="42" t="s">
        <v>261</v>
      </c>
      <c r="B246" s="42">
        <v>47514329</v>
      </c>
      <c r="C246" s="42">
        <v>1205882</v>
      </c>
      <c r="D246" s="42" t="s">
        <v>74</v>
      </c>
      <c r="E246" s="42">
        <v>2.46</v>
      </c>
      <c r="F246" s="42" t="s">
        <v>22</v>
      </c>
      <c r="G246" s="32">
        <v>190600</v>
      </c>
      <c r="H246" s="32">
        <v>61200</v>
      </c>
      <c r="I246" s="32">
        <v>0</v>
      </c>
      <c r="J246" s="32">
        <v>21300</v>
      </c>
      <c r="K246" s="33">
        <v>9300</v>
      </c>
      <c r="L246" s="33">
        <f t="shared" si="6"/>
        <v>282400</v>
      </c>
      <c r="M246" s="42"/>
      <c r="N246" s="43"/>
      <c r="O246" s="34">
        <f t="shared" si="7"/>
        <v>282400</v>
      </c>
    </row>
    <row r="247" spans="1:15" ht="15.75" thickBot="1">
      <c r="A247" s="42" t="s">
        <v>261</v>
      </c>
      <c r="B247" s="42">
        <v>47514329</v>
      </c>
      <c r="C247" s="42">
        <v>3419852</v>
      </c>
      <c r="D247" s="42" t="s">
        <v>26</v>
      </c>
      <c r="E247" s="42">
        <v>0.95</v>
      </c>
      <c r="F247" s="42" t="s">
        <v>22</v>
      </c>
      <c r="G247" s="32">
        <v>639300</v>
      </c>
      <c r="H247" s="32">
        <v>50500</v>
      </c>
      <c r="I247" s="32">
        <v>0</v>
      </c>
      <c r="J247" s="32">
        <v>17000</v>
      </c>
      <c r="K247" s="33">
        <v>31000</v>
      </c>
      <c r="L247" s="33">
        <f t="shared" si="6"/>
        <v>737800</v>
      </c>
      <c r="M247" s="42"/>
      <c r="N247" s="43"/>
      <c r="O247" s="34">
        <f t="shared" si="7"/>
        <v>737800</v>
      </c>
    </row>
    <row r="248" spans="1:15" ht="15.75" thickBot="1">
      <c r="A248" s="42" t="s">
        <v>261</v>
      </c>
      <c r="B248" s="42">
        <v>47514329</v>
      </c>
      <c r="C248" s="42">
        <v>4459761</v>
      </c>
      <c r="D248" s="42" t="s">
        <v>45</v>
      </c>
      <c r="E248" s="42">
        <v>6.75</v>
      </c>
      <c r="F248" s="42" t="s">
        <v>22</v>
      </c>
      <c r="G248" s="32">
        <v>4278600</v>
      </c>
      <c r="H248" s="32">
        <v>358900</v>
      </c>
      <c r="I248" s="32">
        <v>0</v>
      </c>
      <c r="J248" s="32">
        <v>121100</v>
      </c>
      <c r="K248" s="33">
        <v>207700</v>
      </c>
      <c r="L248" s="33">
        <f t="shared" si="6"/>
        <v>4966300</v>
      </c>
      <c r="M248" s="42"/>
      <c r="N248" s="43"/>
      <c r="O248" s="34">
        <f t="shared" si="7"/>
        <v>4966300</v>
      </c>
    </row>
    <row r="249" spans="1:15" ht="15.75" thickBot="1">
      <c r="A249" s="42" t="s">
        <v>261</v>
      </c>
      <c r="B249" s="42">
        <v>47514329</v>
      </c>
      <c r="C249" s="42">
        <v>4620794</v>
      </c>
      <c r="D249" s="42" t="s">
        <v>25</v>
      </c>
      <c r="E249" s="42">
        <v>5.56</v>
      </c>
      <c r="F249" s="42" t="s">
        <v>22</v>
      </c>
      <c r="G249" s="32">
        <v>3520600</v>
      </c>
      <c r="H249" s="32">
        <v>295600</v>
      </c>
      <c r="I249" s="32">
        <v>0</v>
      </c>
      <c r="J249" s="32">
        <v>99900</v>
      </c>
      <c r="K249" s="33">
        <v>104700</v>
      </c>
      <c r="L249" s="33">
        <f t="shared" si="6"/>
        <v>4020800</v>
      </c>
      <c r="M249" s="42"/>
      <c r="N249" s="43"/>
      <c r="O249" s="34">
        <f t="shared" si="7"/>
        <v>4020800</v>
      </c>
    </row>
    <row r="250" spans="1:15" ht="15.75" thickBot="1">
      <c r="A250" s="42" t="s">
        <v>261</v>
      </c>
      <c r="B250" s="42">
        <v>47514329</v>
      </c>
      <c r="C250" s="42">
        <v>6099842</v>
      </c>
      <c r="D250" s="42" t="s">
        <v>30</v>
      </c>
      <c r="E250" s="42" t="s">
        <v>22</v>
      </c>
      <c r="F250" s="42">
        <v>11</v>
      </c>
      <c r="G250" s="32">
        <v>2036600</v>
      </c>
      <c r="H250" s="32">
        <v>240600</v>
      </c>
      <c r="I250" s="32">
        <v>0</v>
      </c>
      <c r="J250" s="32">
        <v>31900</v>
      </c>
      <c r="K250" s="33">
        <v>0</v>
      </c>
      <c r="L250" s="33">
        <f t="shared" si="6"/>
        <v>2309100</v>
      </c>
      <c r="M250" s="42"/>
      <c r="N250" s="43"/>
      <c r="O250" s="34">
        <f t="shared" si="7"/>
        <v>2309100</v>
      </c>
    </row>
    <row r="251" spans="1:15" ht="15.75" thickBot="1">
      <c r="A251" s="42" t="s">
        <v>261</v>
      </c>
      <c r="B251" s="42">
        <v>47514329</v>
      </c>
      <c r="C251" s="42">
        <v>6407791</v>
      </c>
      <c r="D251" s="42" t="s">
        <v>83</v>
      </c>
      <c r="E251" s="42">
        <v>3.44</v>
      </c>
      <c r="F251" s="42" t="s">
        <v>22</v>
      </c>
      <c r="G251" s="32">
        <v>2308500</v>
      </c>
      <c r="H251" s="32">
        <v>182900</v>
      </c>
      <c r="I251" s="32">
        <v>0</v>
      </c>
      <c r="J251" s="32">
        <v>62100</v>
      </c>
      <c r="K251" s="33">
        <v>112000</v>
      </c>
      <c r="L251" s="33">
        <f t="shared" si="6"/>
        <v>2665500</v>
      </c>
      <c r="M251" s="42"/>
      <c r="N251" s="43"/>
      <c r="O251" s="34">
        <f t="shared" si="7"/>
        <v>2665500</v>
      </c>
    </row>
    <row r="252" spans="1:15" ht="15.75" thickBot="1">
      <c r="A252" s="42" t="s">
        <v>261</v>
      </c>
      <c r="B252" s="42">
        <v>47514329</v>
      </c>
      <c r="C252" s="42">
        <v>9082139</v>
      </c>
      <c r="D252" s="42" t="s">
        <v>37</v>
      </c>
      <c r="E252" s="42">
        <v>10.5</v>
      </c>
      <c r="F252" s="42" t="s">
        <v>22</v>
      </c>
      <c r="G252" s="32">
        <v>4334100</v>
      </c>
      <c r="H252" s="32">
        <v>558700</v>
      </c>
      <c r="I252" s="32">
        <v>0</v>
      </c>
      <c r="J252" s="32">
        <v>191300</v>
      </c>
      <c r="K252" s="33">
        <v>128900</v>
      </c>
      <c r="L252" s="33">
        <f t="shared" si="6"/>
        <v>5213000</v>
      </c>
      <c r="M252" s="42"/>
      <c r="N252" s="43"/>
      <c r="O252" s="34">
        <f t="shared" si="7"/>
        <v>5213000</v>
      </c>
    </row>
    <row r="253" spans="1:15" ht="15.75" thickBot="1">
      <c r="A253" s="42" t="s">
        <v>263</v>
      </c>
      <c r="B253" s="42">
        <v>26520800</v>
      </c>
      <c r="C253" s="42">
        <v>2166397</v>
      </c>
      <c r="D253" s="42" t="s">
        <v>79</v>
      </c>
      <c r="E253" s="42">
        <v>2.06</v>
      </c>
      <c r="F253" s="42" t="s">
        <v>22</v>
      </c>
      <c r="G253" s="32">
        <v>1219100</v>
      </c>
      <c r="H253" s="32">
        <v>0</v>
      </c>
      <c r="I253" s="32">
        <v>0</v>
      </c>
      <c r="J253" s="32">
        <v>0</v>
      </c>
      <c r="K253" s="33">
        <v>59100</v>
      </c>
      <c r="L253" s="33">
        <f t="shared" si="6"/>
        <v>1278200</v>
      </c>
      <c r="M253" s="42"/>
      <c r="N253" s="43"/>
      <c r="O253" s="34">
        <f t="shared" si="7"/>
        <v>1278200</v>
      </c>
    </row>
    <row r="254" spans="1:15" ht="15.75" thickBot="1">
      <c r="A254" s="42" t="s">
        <v>263</v>
      </c>
      <c r="B254" s="42">
        <v>26520800</v>
      </c>
      <c r="C254" s="42">
        <v>4718707</v>
      </c>
      <c r="D254" s="42" t="s">
        <v>46</v>
      </c>
      <c r="E254" s="42">
        <v>1</v>
      </c>
      <c r="F254" s="42" t="s">
        <v>22</v>
      </c>
      <c r="G254" s="32">
        <v>392800</v>
      </c>
      <c r="H254" s="32">
        <v>0</v>
      </c>
      <c r="I254" s="32">
        <v>0</v>
      </c>
      <c r="J254" s="32">
        <v>0</v>
      </c>
      <c r="K254" s="33">
        <v>19100</v>
      </c>
      <c r="L254" s="33">
        <f t="shared" si="6"/>
        <v>411900</v>
      </c>
      <c r="M254" s="42"/>
      <c r="N254" s="43"/>
      <c r="O254" s="34">
        <f t="shared" si="7"/>
        <v>411900</v>
      </c>
    </row>
    <row r="255" spans="1:15" ht="15.75" thickBot="1">
      <c r="A255" s="42" t="s">
        <v>263</v>
      </c>
      <c r="B255" s="42">
        <v>26520800</v>
      </c>
      <c r="C255" s="42">
        <v>9451160</v>
      </c>
      <c r="D255" s="42" t="s">
        <v>45</v>
      </c>
      <c r="E255" s="42">
        <v>2</v>
      </c>
      <c r="F255" s="42" t="s">
        <v>22</v>
      </c>
      <c r="G255" s="32">
        <v>988800</v>
      </c>
      <c r="H255" s="32">
        <v>0</v>
      </c>
      <c r="I255" s="32">
        <v>0</v>
      </c>
      <c r="J255" s="32">
        <v>0</v>
      </c>
      <c r="K255" s="33">
        <v>48000</v>
      </c>
      <c r="L255" s="33">
        <f t="shared" si="6"/>
        <v>1036800</v>
      </c>
      <c r="M255" s="42"/>
      <c r="N255" s="43"/>
      <c r="O255" s="34">
        <f t="shared" si="7"/>
        <v>1036800</v>
      </c>
    </row>
    <row r="256" spans="1:15" ht="15.75" thickBot="1">
      <c r="A256" s="42" t="s">
        <v>265</v>
      </c>
      <c r="B256" s="42">
        <v>47009730</v>
      </c>
      <c r="C256" s="42">
        <v>4526900</v>
      </c>
      <c r="D256" s="42" t="s">
        <v>25</v>
      </c>
      <c r="E256" s="42">
        <v>1.97</v>
      </c>
      <c r="F256" s="42" t="s">
        <v>22</v>
      </c>
      <c r="G256" s="32">
        <v>706600</v>
      </c>
      <c r="H256" s="32">
        <v>78300</v>
      </c>
      <c r="I256" s="32">
        <v>0</v>
      </c>
      <c r="J256" s="32">
        <v>12200</v>
      </c>
      <c r="K256" s="33">
        <v>21000</v>
      </c>
      <c r="L256" s="33">
        <f t="shared" si="6"/>
        <v>818100</v>
      </c>
      <c r="M256" s="42"/>
      <c r="N256" s="43"/>
      <c r="O256" s="34">
        <f t="shared" si="7"/>
        <v>818100</v>
      </c>
    </row>
    <row r="257" spans="1:15" ht="15.75" thickBot="1">
      <c r="A257" s="42" t="s">
        <v>265</v>
      </c>
      <c r="B257" s="42">
        <v>47009730</v>
      </c>
      <c r="C257" s="42">
        <v>8508573</v>
      </c>
      <c r="D257" s="42" t="s">
        <v>25</v>
      </c>
      <c r="E257" s="42">
        <v>1.97</v>
      </c>
      <c r="F257" s="42" t="s">
        <v>22</v>
      </c>
      <c r="G257" s="32">
        <v>709800</v>
      </c>
      <c r="H257" s="32">
        <v>78300</v>
      </c>
      <c r="I257" s="32">
        <v>0</v>
      </c>
      <c r="J257" s="32">
        <v>12200</v>
      </c>
      <c r="K257" s="33">
        <v>21200</v>
      </c>
      <c r="L257" s="33">
        <f t="shared" si="6"/>
        <v>821500</v>
      </c>
      <c r="M257" s="42"/>
      <c r="N257" s="43"/>
      <c r="O257" s="34">
        <f t="shared" si="7"/>
        <v>821500</v>
      </c>
    </row>
    <row r="258" spans="1:15" ht="15.75" thickBot="1">
      <c r="A258" s="42" t="s">
        <v>265</v>
      </c>
      <c r="B258" s="42">
        <v>47009730</v>
      </c>
      <c r="C258" s="42">
        <v>9110422</v>
      </c>
      <c r="D258" s="42" t="s">
        <v>26</v>
      </c>
      <c r="E258" s="42">
        <v>0.79</v>
      </c>
      <c r="F258" s="42" t="s">
        <v>22</v>
      </c>
      <c r="G258" s="32">
        <v>233600</v>
      </c>
      <c r="H258" s="32">
        <v>28800</v>
      </c>
      <c r="I258" s="32">
        <v>0</v>
      </c>
      <c r="J258" s="32">
        <v>0</v>
      </c>
      <c r="K258" s="33">
        <v>11400</v>
      </c>
      <c r="L258" s="33">
        <f t="shared" si="6"/>
        <v>273800</v>
      </c>
      <c r="M258" s="42"/>
      <c r="N258" s="43"/>
      <c r="O258" s="34">
        <f t="shared" si="7"/>
        <v>273800</v>
      </c>
    </row>
    <row r="259" spans="1:15" ht="15.75" thickBot="1">
      <c r="A259" s="42" t="s">
        <v>265</v>
      </c>
      <c r="B259" s="42">
        <v>47009730</v>
      </c>
      <c r="C259" s="42">
        <v>9622182</v>
      </c>
      <c r="D259" s="42" t="s">
        <v>37</v>
      </c>
      <c r="E259" s="42">
        <v>35.15</v>
      </c>
      <c r="F259" s="42" t="s">
        <v>22</v>
      </c>
      <c r="G259" s="32">
        <v>6901000</v>
      </c>
      <c r="H259" s="32">
        <v>1073300</v>
      </c>
      <c r="I259" s="32">
        <v>0</v>
      </c>
      <c r="J259" s="32">
        <v>109900</v>
      </c>
      <c r="K259" s="33">
        <v>205200</v>
      </c>
      <c r="L259" s="33">
        <f t="shared" si="6"/>
        <v>8289400</v>
      </c>
      <c r="M259" s="42"/>
      <c r="N259" s="43"/>
      <c r="O259" s="34">
        <f t="shared" si="7"/>
        <v>8289400</v>
      </c>
    </row>
    <row r="260" spans="1:15" ht="15.75" thickBot="1">
      <c r="A260" s="42" t="s">
        <v>267</v>
      </c>
      <c r="B260" s="42">
        <v>47072989</v>
      </c>
      <c r="C260" s="42">
        <v>3577415</v>
      </c>
      <c r="D260" s="42" t="s">
        <v>27</v>
      </c>
      <c r="E260" s="42">
        <v>4</v>
      </c>
      <c r="F260" s="42" t="s">
        <v>22</v>
      </c>
      <c r="G260" s="32">
        <v>1859700</v>
      </c>
      <c r="H260" s="32">
        <v>184800</v>
      </c>
      <c r="I260" s="32">
        <v>0</v>
      </c>
      <c r="J260" s="32">
        <v>38300</v>
      </c>
      <c r="K260" s="33">
        <v>55300</v>
      </c>
      <c r="L260" s="33">
        <f t="shared" si="6"/>
        <v>2138100</v>
      </c>
      <c r="M260" s="42"/>
      <c r="N260" s="43"/>
      <c r="O260" s="34">
        <f t="shared" si="7"/>
        <v>2138100</v>
      </c>
    </row>
    <row r="261" spans="1:15" ht="15.75" thickBot="1">
      <c r="A261" s="42" t="s">
        <v>267</v>
      </c>
      <c r="B261" s="42">
        <v>47072989</v>
      </c>
      <c r="C261" s="42">
        <v>6004103</v>
      </c>
      <c r="D261" s="42" t="s">
        <v>25</v>
      </c>
      <c r="E261" s="42">
        <v>5</v>
      </c>
      <c r="F261" s="42" t="s">
        <v>22</v>
      </c>
      <c r="G261" s="32">
        <v>2969400</v>
      </c>
      <c r="H261" s="32">
        <v>249400</v>
      </c>
      <c r="I261" s="32">
        <v>0</v>
      </c>
      <c r="J261" s="32">
        <v>85000</v>
      </c>
      <c r="K261" s="33">
        <v>88400</v>
      </c>
      <c r="L261" s="33">
        <f t="shared" si="6"/>
        <v>3392200</v>
      </c>
      <c r="M261" s="42"/>
      <c r="N261" s="43"/>
      <c r="O261" s="34">
        <f t="shared" si="7"/>
        <v>3392200</v>
      </c>
    </row>
    <row r="262" spans="1:15" ht="15.75" thickBot="1">
      <c r="A262" s="42" t="s">
        <v>267</v>
      </c>
      <c r="B262" s="42">
        <v>47072989</v>
      </c>
      <c r="C262" s="42">
        <v>8981378</v>
      </c>
      <c r="D262" s="42" t="s">
        <v>37</v>
      </c>
      <c r="E262" s="42">
        <v>10</v>
      </c>
      <c r="F262" s="42" t="s">
        <v>22</v>
      </c>
      <c r="G262" s="32">
        <v>4319900</v>
      </c>
      <c r="H262" s="32">
        <v>462300</v>
      </c>
      <c r="I262" s="32">
        <v>0</v>
      </c>
      <c r="J262" s="32">
        <v>99900</v>
      </c>
      <c r="K262" s="33">
        <v>128400</v>
      </c>
      <c r="L262" s="33">
        <f t="shared" si="6"/>
        <v>5010500</v>
      </c>
      <c r="M262" s="42"/>
      <c r="N262" s="43"/>
      <c r="O262" s="34">
        <f t="shared" si="7"/>
        <v>5010500</v>
      </c>
    </row>
    <row r="263" spans="1:15" ht="15.75" thickBot="1">
      <c r="A263" s="42" t="s">
        <v>269</v>
      </c>
      <c r="B263" s="42">
        <v>47068531</v>
      </c>
      <c r="C263" s="42">
        <v>5550618</v>
      </c>
      <c r="D263" s="42" t="s">
        <v>79</v>
      </c>
      <c r="E263" s="42">
        <v>2.9</v>
      </c>
      <c r="F263" s="42" t="s">
        <v>22</v>
      </c>
      <c r="G263" s="32">
        <v>1835200</v>
      </c>
      <c r="H263" s="32">
        <v>141800</v>
      </c>
      <c r="I263" s="32">
        <v>0</v>
      </c>
      <c r="J263" s="32">
        <v>8000</v>
      </c>
      <c r="K263" s="33">
        <v>89100</v>
      </c>
      <c r="L263" s="33">
        <f t="shared" si="6"/>
        <v>2074100</v>
      </c>
      <c r="M263" s="42"/>
      <c r="N263" s="43"/>
      <c r="O263" s="34">
        <f t="shared" si="7"/>
        <v>2074100</v>
      </c>
    </row>
    <row r="264" spans="1:15" ht="15.75" thickBot="1">
      <c r="A264" s="42" t="s">
        <v>269</v>
      </c>
      <c r="B264" s="42">
        <v>47068531</v>
      </c>
      <c r="C264" s="42">
        <v>6798291</v>
      </c>
      <c r="D264" s="42" t="s">
        <v>21</v>
      </c>
      <c r="E264" s="42">
        <v>20</v>
      </c>
      <c r="F264" s="42" t="s">
        <v>22</v>
      </c>
      <c r="G264" s="32">
        <v>11359100</v>
      </c>
      <c r="H264" s="32">
        <v>875500</v>
      </c>
      <c r="I264" s="32">
        <v>0</v>
      </c>
      <c r="J264" s="32">
        <v>0</v>
      </c>
      <c r="K264" s="33">
        <v>337900</v>
      </c>
      <c r="L264" s="33">
        <f t="shared" si="6"/>
        <v>12572500</v>
      </c>
      <c r="M264" s="42"/>
      <c r="N264" s="43"/>
      <c r="O264" s="34">
        <f t="shared" si="7"/>
        <v>12572500</v>
      </c>
    </row>
    <row r="265" spans="1:15" ht="15.75" thickBot="1">
      <c r="A265" s="42" t="s">
        <v>269</v>
      </c>
      <c r="B265" s="42">
        <v>47068531</v>
      </c>
      <c r="C265" s="42">
        <v>6947606</v>
      </c>
      <c r="D265" s="42" t="s">
        <v>37</v>
      </c>
      <c r="E265" s="42">
        <v>32.65</v>
      </c>
      <c r="F265" s="42" t="s">
        <v>22</v>
      </c>
      <c r="G265" s="32">
        <v>18024900</v>
      </c>
      <c r="H265" s="32">
        <v>1660700</v>
      </c>
      <c r="I265" s="32">
        <v>0</v>
      </c>
      <c r="J265" s="32">
        <v>60800</v>
      </c>
      <c r="K265" s="33">
        <v>536000</v>
      </c>
      <c r="L265" s="33">
        <f t="shared" ref="L265:L328" si="8">G265+H265+I265+J265+K265</f>
        <v>20282400</v>
      </c>
      <c r="M265" s="42"/>
      <c r="N265" s="43"/>
      <c r="O265" s="34">
        <f t="shared" ref="O265:O328" si="9">L265-M265-N265</f>
        <v>20282400</v>
      </c>
    </row>
    <row r="266" spans="1:15" ht="15.75" thickBot="1">
      <c r="A266" s="42" t="s">
        <v>269</v>
      </c>
      <c r="B266" s="42">
        <v>47068531</v>
      </c>
      <c r="C266" s="42">
        <v>7530607</v>
      </c>
      <c r="D266" s="42" t="s">
        <v>25</v>
      </c>
      <c r="E266" s="42">
        <v>4</v>
      </c>
      <c r="F266" s="42" t="s">
        <v>22</v>
      </c>
      <c r="G266" s="32">
        <v>2088200</v>
      </c>
      <c r="H266" s="32">
        <v>205800</v>
      </c>
      <c r="I266" s="32">
        <v>0</v>
      </c>
      <c r="J266" s="32">
        <v>2100</v>
      </c>
      <c r="K266" s="33">
        <v>62200</v>
      </c>
      <c r="L266" s="33">
        <f t="shared" si="8"/>
        <v>2358300</v>
      </c>
      <c r="M266" s="42"/>
      <c r="N266" s="43"/>
      <c r="O266" s="34">
        <f t="shared" si="9"/>
        <v>2358300</v>
      </c>
    </row>
    <row r="267" spans="1:15" ht="15.75" thickBot="1">
      <c r="A267" s="42" t="s">
        <v>271</v>
      </c>
      <c r="B267" s="42">
        <v>47084359</v>
      </c>
      <c r="C267" s="42">
        <v>4473545</v>
      </c>
      <c r="D267" s="42" t="s">
        <v>21</v>
      </c>
      <c r="E267" s="42">
        <v>8</v>
      </c>
      <c r="F267" s="42" t="s">
        <v>22</v>
      </c>
      <c r="G267" s="32">
        <v>3273800</v>
      </c>
      <c r="H267" s="32">
        <v>407500</v>
      </c>
      <c r="I267" s="32">
        <v>0</v>
      </c>
      <c r="J267" s="32">
        <v>102000</v>
      </c>
      <c r="K267" s="33">
        <v>97400</v>
      </c>
      <c r="L267" s="33">
        <f t="shared" si="8"/>
        <v>3880700</v>
      </c>
      <c r="M267" s="42"/>
      <c r="N267" s="43"/>
      <c r="O267" s="34">
        <f t="shared" si="9"/>
        <v>3880700</v>
      </c>
    </row>
    <row r="268" spans="1:15" ht="15.75" thickBot="1">
      <c r="A268" s="42" t="s">
        <v>271</v>
      </c>
      <c r="B268" s="42">
        <v>47084359</v>
      </c>
      <c r="C268" s="42">
        <v>7371646</v>
      </c>
      <c r="D268" s="42" t="s">
        <v>37</v>
      </c>
      <c r="E268" s="42">
        <v>2</v>
      </c>
      <c r="F268" s="42" t="s">
        <v>22</v>
      </c>
      <c r="G268" s="32">
        <v>826100</v>
      </c>
      <c r="H268" s="32">
        <v>73500</v>
      </c>
      <c r="I268" s="32">
        <v>0</v>
      </c>
      <c r="J268" s="32">
        <v>25500</v>
      </c>
      <c r="K268" s="33">
        <v>24600</v>
      </c>
      <c r="L268" s="33">
        <f t="shared" si="8"/>
        <v>949700</v>
      </c>
      <c r="M268" s="42"/>
      <c r="N268" s="43"/>
      <c r="O268" s="34">
        <f t="shared" si="9"/>
        <v>949700</v>
      </c>
    </row>
    <row r="269" spans="1:15" ht="15.75" thickBot="1">
      <c r="A269" s="42" t="s">
        <v>271</v>
      </c>
      <c r="B269" s="42">
        <v>47084359</v>
      </c>
      <c r="C269" s="42">
        <v>7456323</v>
      </c>
      <c r="D269" s="42" t="s">
        <v>26</v>
      </c>
      <c r="E269" s="42">
        <v>2</v>
      </c>
      <c r="F269" s="42" t="s">
        <v>22</v>
      </c>
      <c r="G269" s="32">
        <v>636400</v>
      </c>
      <c r="H269" s="32">
        <v>58600</v>
      </c>
      <c r="I269" s="32">
        <v>0</v>
      </c>
      <c r="J269" s="32">
        <v>20400</v>
      </c>
      <c r="K269" s="33">
        <v>30900</v>
      </c>
      <c r="L269" s="33">
        <f t="shared" si="8"/>
        <v>746300</v>
      </c>
      <c r="M269" s="42"/>
      <c r="N269" s="43"/>
      <c r="O269" s="34">
        <f t="shared" si="9"/>
        <v>746300</v>
      </c>
    </row>
    <row r="270" spans="1:15" ht="15.75" thickBot="1">
      <c r="A270" s="42" t="s">
        <v>271</v>
      </c>
      <c r="B270" s="42">
        <v>47084359</v>
      </c>
      <c r="C270" s="42">
        <v>8969738</v>
      </c>
      <c r="D270" s="42" t="s">
        <v>46</v>
      </c>
      <c r="E270" s="42">
        <v>2</v>
      </c>
      <c r="F270" s="42" t="s">
        <v>22</v>
      </c>
      <c r="G270" s="32">
        <v>588400</v>
      </c>
      <c r="H270" s="32">
        <v>83700</v>
      </c>
      <c r="I270" s="32">
        <v>0</v>
      </c>
      <c r="J270" s="32">
        <v>21300</v>
      </c>
      <c r="K270" s="33">
        <v>28500</v>
      </c>
      <c r="L270" s="33">
        <f t="shared" si="8"/>
        <v>721900</v>
      </c>
      <c r="M270" s="42"/>
      <c r="N270" s="43"/>
      <c r="O270" s="34">
        <f t="shared" si="9"/>
        <v>721900</v>
      </c>
    </row>
    <row r="271" spans="1:15" ht="15.75" thickBot="1">
      <c r="A271" s="42" t="s">
        <v>273</v>
      </c>
      <c r="B271" s="42">
        <v>3058166</v>
      </c>
      <c r="C271" s="42">
        <v>1612017</v>
      </c>
      <c r="D271" s="42" t="s">
        <v>25</v>
      </c>
      <c r="E271" s="42">
        <v>1.75</v>
      </c>
      <c r="F271" s="42" t="s">
        <v>22</v>
      </c>
      <c r="G271" s="32">
        <v>925400</v>
      </c>
      <c r="H271" s="32">
        <v>46900</v>
      </c>
      <c r="I271" s="32">
        <v>0</v>
      </c>
      <c r="J271" s="32">
        <v>17300</v>
      </c>
      <c r="K271" s="33">
        <v>27500</v>
      </c>
      <c r="L271" s="33">
        <f t="shared" si="8"/>
        <v>1017100</v>
      </c>
      <c r="M271" s="42"/>
      <c r="N271" s="43"/>
      <c r="O271" s="34">
        <f t="shared" si="9"/>
        <v>1017100</v>
      </c>
    </row>
    <row r="272" spans="1:15" ht="15.75" thickBot="1">
      <c r="A272" s="42" t="s">
        <v>273</v>
      </c>
      <c r="B272" s="42">
        <v>3058166</v>
      </c>
      <c r="C272" s="42">
        <v>3819128</v>
      </c>
      <c r="D272" s="42" t="s">
        <v>37</v>
      </c>
      <c r="E272" s="42">
        <v>2.2999999999999998</v>
      </c>
      <c r="F272" s="42" t="s">
        <v>22</v>
      </c>
      <c r="G272" s="32">
        <v>988800</v>
      </c>
      <c r="H272" s="32">
        <v>59500</v>
      </c>
      <c r="I272" s="32">
        <v>0</v>
      </c>
      <c r="J272" s="32">
        <v>19000</v>
      </c>
      <c r="K272" s="33">
        <v>29400</v>
      </c>
      <c r="L272" s="33">
        <f t="shared" si="8"/>
        <v>1096700</v>
      </c>
      <c r="M272" s="42"/>
      <c r="N272" s="43"/>
      <c r="O272" s="34">
        <f t="shared" si="9"/>
        <v>1096700</v>
      </c>
    </row>
    <row r="273" spans="1:15" ht="15.75" thickBot="1">
      <c r="A273" s="42" t="s">
        <v>273</v>
      </c>
      <c r="B273" s="42">
        <v>3058166</v>
      </c>
      <c r="C273" s="42">
        <v>5792238</v>
      </c>
      <c r="D273" s="42" t="s">
        <v>21</v>
      </c>
      <c r="E273" s="42">
        <v>6.5</v>
      </c>
      <c r="F273" s="42" t="s">
        <v>22</v>
      </c>
      <c r="G273" s="32">
        <v>2687800</v>
      </c>
      <c r="H273" s="32">
        <v>175200</v>
      </c>
      <c r="I273" s="32">
        <v>0</v>
      </c>
      <c r="J273" s="32">
        <v>44300</v>
      </c>
      <c r="K273" s="33">
        <v>79900</v>
      </c>
      <c r="L273" s="33">
        <f t="shared" si="8"/>
        <v>2987200</v>
      </c>
      <c r="M273" s="42"/>
      <c r="N273" s="43"/>
      <c r="O273" s="34">
        <f t="shared" si="9"/>
        <v>2987200</v>
      </c>
    </row>
    <row r="274" spans="1:15" ht="15.75" thickBot="1">
      <c r="A274" s="42" t="s">
        <v>273</v>
      </c>
      <c r="B274" s="42">
        <v>3058166</v>
      </c>
      <c r="C274" s="42">
        <v>6018085</v>
      </c>
      <c r="D274" s="42" t="s">
        <v>46</v>
      </c>
      <c r="E274" s="42">
        <v>0.25</v>
      </c>
      <c r="F274" s="42" t="s">
        <v>22</v>
      </c>
      <c r="G274" s="32">
        <v>91100</v>
      </c>
      <c r="H274" s="32">
        <v>0</v>
      </c>
      <c r="I274" s="32">
        <v>0</v>
      </c>
      <c r="J274" s="32">
        <v>0</v>
      </c>
      <c r="K274" s="33">
        <v>4400</v>
      </c>
      <c r="L274" s="33">
        <f t="shared" si="8"/>
        <v>95500</v>
      </c>
      <c r="M274" s="42"/>
      <c r="N274" s="43"/>
      <c r="O274" s="34">
        <f t="shared" si="9"/>
        <v>95500</v>
      </c>
    </row>
    <row r="275" spans="1:15" ht="15.75" thickBot="1">
      <c r="A275" s="42" t="s">
        <v>275</v>
      </c>
      <c r="B275" s="42">
        <v>69634246</v>
      </c>
      <c r="C275" s="42">
        <v>9976890</v>
      </c>
      <c r="D275" s="42" t="s">
        <v>27</v>
      </c>
      <c r="E275" s="42" t="s">
        <v>22</v>
      </c>
      <c r="F275" s="42">
        <v>14</v>
      </c>
      <c r="G275" s="32">
        <v>3435100</v>
      </c>
      <c r="H275" s="32">
        <v>253700</v>
      </c>
      <c r="I275" s="32">
        <v>0</v>
      </c>
      <c r="J275" s="32">
        <v>86300</v>
      </c>
      <c r="K275" s="33">
        <v>36600</v>
      </c>
      <c r="L275" s="33">
        <f t="shared" si="8"/>
        <v>3811700</v>
      </c>
      <c r="M275" s="42"/>
      <c r="N275" s="43"/>
      <c r="O275" s="34">
        <f t="shared" si="9"/>
        <v>3811700</v>
      </c>
    </row>
    <row r="276" spans="1:15" ht="15.75" thickBot="1">
      <c r="A276" s="42" t="s">
        <v>277</v>
      </c>
      <c r="B276" s="42">
        <v>26996839</v>
      </c>
      <c r="C276" s="42">
        <v>6964348</v>
      </c>
      <c r="D276" s="42" t="s">
        <v>46</v>
      </c>
      <c r="E276" s="42">
        <v>0.16</v>
      </c>
      <c r="F276" s="42" t="s">
        <v>22</v>
      </c>
      <c r="G276" s="32">
        <v>40400</v>
      </c>
      <c r="H276" s="32">
        <v>0</v>
      </c>
      <c r="I276" s="32">
        <v>0</v>
      </c>
      <c r="J276" s="32">
        <v>0</v>
      </c>
      <c r="K276" s="33">
        <v>1900</v>
      </c>
      <c r="L276" s="33">
        <f t="shared" si="8"/>
        <v>42300</v>
      </c>
      <c r="M276" s="42"/>
      <c r="N276" s="43"/>
      <c r="O276" s="34">
        <f t="shared" si="9"/>
        <v>42300</v>
      </c>
    </row>
    <row r="277" spans="1:15" ht="15.75" thickBot="1">
      <c r="A277" s="42" t="s">
        <v>279</v>
      </c>
      <c r="B277" s="42">
        <v>24151262</v>
      </c>
      <c r="C277" s="42">
        <v>6907277</v>
      </c>
      <c r="D277" s="42" t="s">
        <v>26</v>
      </c>
      <c r="E277" s="42">
        <v>5.51</v>
      </c>
      <c r="F277" s="42" t="s">
        <v>22</v>
      </c>
      <c r="G277" s="32">
        <v>3292400</v>
      </c>
      <c r="H277" s="32">
        <v>146700</v>
      </c>
      <c r="I277" s="32">
        <v>0</v>
      </c>
      <c r="J277" s="32">
        <v>67200</v>
      </c>
      <c r="K277" s="33">
        <v>159800</v>
      </c>
      <c r="L277" s="33">
        <f t="shared" si="8"/>
        <v>3666100</v>
      </c>
      <c r="M277" s="42"/>
      <c r="N277" s="43"/>
      <c r="O277" s="34">
        <f t="shared" si="9"/>
        <v>3666100</v>
      </c>
    </row>
    <row r="278" spans="1:15" ht="15.75" thickBot="1">
      <c r="A278" s="42" t="s">
        <v>279</v>
      </c>
      <c r="B278" s="42">
        <v>24151262</v>
      </c>
      <c r="C278" s="42">
        <v>8074825</v>
      </c>
      <c r="D278" s="42" t="s">
        <v>27</v>
      </c>
      <c r="E278" s="42" t="s">
        <v>22</v>
      </c>
      <c r="F278" s="42">
        <v>3</v>
      </c>
      <c r="G278" s="32">
        <v>640400</v>
      </c>
      <c r="H278" s="32">
        <v>54300</v>
      </c>
      <c r="I278" s="32">
        <v>0</v>
      </c>
      <c r="J278" s="32">
        <v>29800</v>
      </c>
      <c r="K278" s="33">
        <v>19100</v>
      </c>
      <c r="L278" s="33">
        <f t="shared" si="8"/>
        <v>743600</v>
      </c>
      <c r="M278" s="42"/>
      <c r="N278" s="43"/>
      <c r="O278" s="34">
        <f t="shared" si="9"/>
        <v>743600</v>
      </c>
    </row>
    <row r="279" spans="1:15" ht="15.75" thickBot="1">
      <c r="A279" s="42" t="s">
        <v>279</v>
      </c>
      <c r="B279" s="42">
        <v>24151262</v>
      </c>
      <c r="C279" s="42">
        <v>9180475</v>
      </c>
      <c r="D279" s="42" t="s">
        <v>80</v>
      </c>
      <c r="E279" s="42" t="s">
        <v>22</v>
      </c>
      <c r="F279" s="42">
        <v>10</v>
      </c>
      <c r="G279" s="32">
        <v>2695900</v>
      </c>
      <c r="H279" s="32">
        <v>275800</v>
      </c>
      <c r="I279" s="32">
        <v>0</v>
      </c>
      <c r="J279" s="32">
        <v>85900</v>
      </c>
      <c r="K279" s="33">
        <v>0</v>
      </c>
      <c r="L279" s="33">
        <f t="shared" si="8"/>
        <v>3057600</v>
      </c>
      <c r="M279" s="42"/>
      <c r="N279" s="43"/>
      <c r="O279" s="34">
        <f t="shared" si="9"/>
        <v>3057600</v>
      </c>
    </row>
    <row r="280" spans="1:15" ht="15.75" thickBot="1">
      <c r="A280" s="42" t="s">
        <v>279</v>
      </c>
      <c r="B280" s="42">
        <v>24151262</v>
      </c>
      <c r="C280" s="42">
        <v>9511020</v>
      </c>
      <c r="D280" s="42" t="s">
        <v>21</v>
      </c>
      <c r="E280" s="42">
        <v>6</v>
      </c>
      <c r="F280" s="42" t="s">
        <v>22</v>
      </c>
      <c r="G280" s="32">
        <v>3088100</v>
      </c>
      <c r="H280" s="32">
        <v>193100</v>
      </c>
      <c r="I280" s="32">
        <v>0</v>
      </c>
      <c r="J280" s="32">
        <v>79900</v>
      </c>
      <c r="K280" s="33">
        <v>91900</v>
      </c>
      <c r="L280" s="33">
        <f t="shared" si="8"/>
        <v>3453000</v>
      </c>
      <c r="M280" s="42"/>
      <c r="N280" s="43"/>
      <c r="O280" s="34">
        <f t="shared" si="9"/>
        <v>3453000</v>
      </c>
    </row>
    <row r="281" spans="1:15" ht="15.75" thickBot="1">
      <c r="A281" s="42" t="s">
        <v>281</v>
      </c>
      <c r="B281" s="42">
        <v>70929688</v>
      </c>
      <c r="C281" s="42">
        <v>7823716</v>
      </c>
      <c r="D281" s="42" t="s">
        <v>46</v>
      </c>
      <c r="E281" s="42">
        <v>2.58</v>
      </c>
      <c r="F281" s="42" t="s">
        <v>22</v>
      </c>
      <c r="G281" s="32">
        <v>455300</v>
      </c>
      <c r="H281" s="32">
        <v>77200</v>
      </c>
      <c r="I281" s="32">
        <v>0</v>
      </c>
      <c r="J281" s="32">
        <v>12200</v>
      </c>
      <c r="K281" s="33">
        <v>22100</v>
      </c>
      <c r="L281" s="33">
        <f t="shared" si="8"/>
        <v>566800</v>
      </c>
      <c r="M281" s="42"/>
      <c r="N281" s="43"/>
      <c r="O281" s="34">
        <f t="shared" si="9"/>
        <v>566800</v>
      </c>
    </row>
    <row r="282" spans="1:15" ht="15.75" thickBot="1">
      <c r="A282" s="42" t="s">
        <v>283</v>
      </c>
      <c r="B282" s="42">
        <v>27435610</v>
      </c>
      <c r="C282" s="42">
        <v>1052293</v>
      </c>
      <c r="D282" s="42" t="s">
        <v>21</v>
      </c>
      <c r="E282" s="42">
        <v>5.5</v>
      </c>
      <c r="F282" s="42" t="s">
        <v>22</v>
      </c>
      <c r="G282" s="32">
        <v>2703800</v>
      </c>
      <c r="H282" s="32">
        <v>228700</v>
      </c>
      <c r="I282" s="32">
        <v>0</v>
      </c>
      <c r="J282" s="32">
        <v>21300</v>
      </c>
      <c r="K282" s="33">
        <v>80400</v>
      </c>
      <c r="L282" s="33">
        <f t="shared" si="8"/>
        <v>3034200</v>
      </c>
      <c r="M282" s="42"/>
      <c r="N282" s="38">
        <v>20000</v>
      </c>
      <c r="O282" s="34">
        <f t="shared" si="9"/>
        <v>3014200</v>
      </c>
    </row>
    <row r="283" spans="1:15" ht="15.75" thickBot="1">
      <c r="A283" s="42" t="s">
        <v>283</v>
      </c>
      <c r="B283" s="42">
        <v>27435610</v>
      </c>
      <c r="C283" s="42">
        <v>7149586</v>
      </c>
      <c r="D283" s="42" t="s">
        <v>26</v>
      </c>
      <c r="E283" s="42">
        <v>0.5</v>
      </c>
      <c r="F283" s="42" t="s">
        <v>22</v>
      </c>
      <c r="G283" s="32">
        <v>241200</v>
      </c>
      <c r="H283" s="32">
        <v>25000</v>
      </c>
      <c r="I283" s="32">
        <v>0</v>
      </c>
      <c r="J283" s="32">
        <v>0</v>
      </c>
      <c r="K283" s="33">
        <v>11700</v>
      </c>
      <c r="L283" s="33">
        <f t="shared" si="8"/>
        <v>277900</v>
      </c>
      <c r="M283" s="42"/>
      <c r="N283" s="43"/>
      <c r="O283" s="34">
        <f t="shared" si="9"/>
        <v>277900</v>
      </c>
    </row>
    <row r="284" spans="1:15" ht="15.75" thickBot="1">
      <c r="A284" s="42" t="s">
        <v>285</v>
      </c>
      <c r="B284" s="42">
        <v>75009889</v>
      </c>
      <c r="C284" s="42">
        <v>1128473</v>
      </c>
      <c r="D284" s="42" t="s">
        <v>49</v>
      </c>
      <c r="E284" s="42" t="s">
        <v>22</v>
      </c>
      <c r="F284" s="42">
        <v>40</v>
      </c>
      <c r="G284" s="32">
        <v>10577100</v>
      </c>
      <c r="H284" s="32">
        <v>933100</v>
      </c>
      <c r="I284" s="32">
        <v>0</v>
      </c>
      <c r="J284" s="32">
        <v>547400</v>
      </c>
      <c r="K284" s="33">
        <v>270900</v>
      </c>
      <c r="L284" s="33">
        <f t="shared" si="8"/>
        <v>12328500</v>
      </c>
      <c r="M284" s="42"/>
      <c r="N284" s="43"/>
      <c r="O284" s="34">
        <f t="shared" si="9"/>
        <v>12328500</v>
      </c>
    </row>
    <row r="285" spans="1:15" ht="15.75" thickBot="1">
      <c r="A285" s="42" t="s">
        <v>285</v>
      </c>
      <c r="B285" s="42">
        <v>75009889</v>
      </c>
      <c r="C285" s="42">
        <v>7402278</v>
      </c>
      <c r="D285" s="42" t="s">
        <v>50</v>
      </c>
      <c r="E285" s="42" t="s">
        <v>22</v>
      </c>
      <c r="F285" s="42">
        <v>10</v>
      </c>
      <c r="G285" s="32">
        <v>2780300</v>
      </c>
      <c r="H285" s="32">
        <v>220500</v>
      </c>
      <c r="I285" s="32">
        <v>0</v>
      </c>
      <c r="J285" s="32">
        <v>52500</v>
      </c>
      <c r="K285" s="33">
        <v>82700</v>
      </c>
      <c r="L285" s="33">
        <f t="shared" si="8"/>
        <v>3136000</v>
      </c>
      <c r="M285" s="42"/>
      <c r="N285" s="43"/>
      <c r="O285" s="34">
        <f t="shared" si="9"/>
        <v>3136000</v>
      </c>
    </row>
    <row r="286" spans="1:15" ht="15.75" thickBot="1">
      <c r="A286" s="42" t="s">
        <v>287</v>
      </c>
      <c r="B286" s="42">
        <v>3338878</v>
      </c>
      <c r="C286" s="42">
        <v>3101074</v>
      </c>
      <c r="D286" s="42" t="s">
        <v>37</v>
      </c>
      <c r="E286" s="42">
        <v>6</v>
      </c>
      <c r="F286" s="42" t="s">
        <v>22</v>
      </c>
      <c r="G286" s="32">
        <v>2452200</v>
      </c>
      <c r="H286" s="32">
        <v>156300</v>
      </c>
      <c r="I286" s="32">
        <v>0</v>
      </c>
      <c r="J286" s="32">
        <v>36200</v>
      </c>
      <c r="K286" s="33">
        <v>0</v>
      </c>
      <c r="L286" s="33">
        <f t="shared" si="8"/>
        <v>2644700</v>
      </c>
      <c r="M286" s="42"/>
      <c r="N286" s="43"/>
      <c r="O286" s="34">
        <f t="shared" si="9"/>
        <v>2644700</v>
      </c>
    </row>
    <row r="287" spans="1:15" ht="15.75" thickBot="1">
      <c r="A287" s="42" t="s">
        <v>289</v>
      </c>
      <c r="B287" s="42">
        <v>62695487</v>
      </c>
      <c r="C287" s="42">
        <v>2073130</v>
      </c>
      <c r="D287" s="42" t="s">
        <v>46</v>
      </c>
      <c r="E287" s="42">
        <v>1.1000000000000001</v>
      </c>
      <c r="F287" s="42" t="s">
        <v>22</v>
      </c>
      <c r="G287" s="32">
        <v>293000</v>
      </c>
      <c r="H287" s="32">
        <v>0</v>
      </c>
      <c r="I287" s="32">
        <v>0</v>
      </c>
      <c r="J287" s="32">
        <v>0</v>
      </c>
      <c r="K287" s="33">
        <v>14200</v>
      </c>
      <c r="L287" s="33">
        <f t="shared" si="8"/>
        <v>307200</v>
      </c>
      <c r="M287" s="42"/>
      <c r="N287" s="43"/>
      <c r="O287" s="34">
        <f t="shared" si="9"/>
        <v>307200</v>
      </c>
    </row>
    <row r="288" spans="1:15" ht="15.75" thickBot="1">
      <c r="A288" s="42" t="s">
        <v>289</v>
      </c>
      <c r="B288" s="42">
        <v>62695487</v>
      </c>
      <c r="C288" s="42">
        <v>6765358</v>
      </c>
      <c r="D288" s="42" t="s">
        <v>46</v>
      </c>
      <c r="E288" s="42">
        <v>2</v>
      </c>
      <c r="F288" s="42" t="s">
        <v>22</v>
      </c>
      <c r="G288" s="32">
        <v>489500</v>
      </c>
      <c r="H288" s="32">
        <v>0</v>
      </c>
      <c r="I288" s="32">
        <v>0</v>
      </c>
      <c r="J288" s="32">
        <v>0</v>
      </c>
      <c r="K288" s="33">
        <v>23800</v>
      </c>
      <c r="L288" s="33">
        <f t="shared" si="8"/>
        <v>513300</v>
      </c>
      <c r="M288" s="42"/>
      <c r="N288" s="43"/>
      <c r="O288" s="34">
        <f t="shared" si="9"/>
        <v>513300</v>
      </c>
    </row>
    <row r="289" spans="1:15" ht="15.75" thickBot="1">
      <c r="A289" s="42" t="s">
        <v>289</v>
      </c>
      <c r="B289" s="42">
        <v>62695487</v>
      </c>
      <c r="C289" s="42">
        <v>9126372</v>
      </c>
      <c r="D289" s="42" t="s">
        <v>291</v>
      </c>
      <c r="E289" s="42">
        <v>3.9</v>
      </c>
      <c r="F289" s="42" t="s">
        <v>22</v>
      </c>
      <c r="G289" s="32">
        <v>2035200</v>
      </c>
      <c r="H289" s="32">
        <v>0</v>
      </c>
      <c r="I289" s="32">
        <v>0</v>
      </c>
      <c r="J289" s="32">
        <v>0</v>
      </c>
      <c r="K289" s="33">
        <v>98800</v>
      </c>
      <c r="L289" s="33">
        <f t="shared" si="8"/>
        <v>2134000</v>
      </c>
      <c r="M289" s="42"/>
      <c r="N289" s="43"/>
      <c r="O289" s="34">
        <f t="shared" si="9"/>
        <v>2134000</v>
      </c>
    </row>
    <row r="290" spans="1:15" ht="15.75" thickBot="1">
      <c r="A290" s="42" t="s">
        <v>292</v>
      </c>
      <c r="B290" s="42">
        <v>27628418</v>
      </c>
      <c r="C290" s="42">
        <v>4901864</v>
      </c>
      <c r="D290" s="42" t="s">
        <v>21</v>
      </c>
      <c r="E290" s="42">
        <v>7</v>
      </c>
      <c r="F290" s="42" t="s">
        <v>22</v>
      </c>
      <c r="G290" s="32">
        <v>3613600</v>
      </c>
      <c r="H290" s="32">
        <v>0</v>
      </c>
      <c r="I290" s="32">
        <v>0</v>
      </c>
      <c r="J290" s="32">
        <v>0</v>
      </c>
      <c r="K290" s="33">
        <v>107400</v>
      </c>
      <c r="L290" s="33">
        <f t="shared" si="8"/>
        <v>3721000</v>
      </c>
      <c r="M290" s="42"/>
      <c r="N290" s="43"/>
      <c r="O290" s="34">
        <f t="shared" si="9"/>
        <v>3721000</v>
      </c>
    </row>
    <row r="291" spans="1:15" ht="15.75" thickBot="1">
      <c r="A291" s="42" t="s">
        <v>292</v>
      </c>
      <c r="B291" s="42">
        <v>27628418</v>
      </c>
      <c r="C291" s="42">
        <v>7282685</v>
      </c>
      <c r="D291" s="42" t="s">
        <v>37</v>
      </c>
      <c r="E291" s="42">
        <v>9</v>
      </c>
      <c r="F291" s="42" t="s">
        <v>22</v>
      </c>
      <c r="G291" s="32">
        <v>4468300</v>
      </c>
      <c r="H291" s="32">
        <v>0</v>
      </c>
      <c r="I291" s="32">
        <v>0</v>
      </c>
      <c r="J291" s="32">
        <v>0</v>
      </c>
      <c r="K291" s="33">
        <v>132900</v>
      </c>
      <c r="L291" s="33">
        <f t="shared" si="8"/>
        <v>4601200</v>
      </c>
      <c r="M291" s="42"/>
      <c r="N291" s="43"/>
      <c r="O291" s="34">
        <f t="shared" si="9"/>
        <v>4601200</v>
      </c>
    </row>
    <row r="292" spans="1:15" ht="15.75" thickBot="1">
      <c r="A292" s="42" t="s">
        <v>292</v>
      </c>
      <c r="B292" s="42">
        <v>27628418</v>
      </c>
      <c r="C292" s="42">
        <v>8904784</v>
      </c>
      <c r="D292" s="42" t="s">
        <v>46</v>
      </c>
      <c r="E292" s="42">
        <v>0.35</v>
      </c>
      <c r="F292" s="42" t="s">
        <v>22</v>
      </c>
      <c r="G292" s="32">
        <v>83700</v>
      </c>
      <c r="H292" s="32">
        <v>0</v>
      </c>
      <c r="I292" s="32">
        <v>0</v>
      </c>
      <c r="J292" s="32">
        <v>0</v>
      </c>
      <c r="K292" s="33">
        <v>4000</v>
      </c>
      <c r="L292" s="33">
        <f t="shared" si="8"/>
        <v>87700</v>
      </c>
      <c r="M292" s="42"/>
      <c r="N292" s="43"/>
      <c r="O292" s="34">
        <f t="shared" si="9"/>
        <v>87700</v>
      </c>
    </row>
    <row r="293" spans="1:15" ht="15.75" thickBot="1">
      <c r="A293" s="42" t="s">
        <v>294</v>
      </c>
      <c r="B293" s="42">
        <v>70855811</v>
      </c>
      <c r="C293" s="42">
        <v>3088779</v>
      </c>
      <c r="D293" s="42" t="s">
        <v>79</v>
      </c>
      <c r="E293" s="42">
        <v>5.31</v>
      </c>
      <c r="F293" s="42" t="s">
        <v>22</v>
      </c>
      <c r="G293" s="32">
        <v>3985600</v>
      </c>
      <c r="H293" s="32">
        <v>0</v>
      </c>
      <c r="I293" s="32">
        <v>0</v>
      </c>
      <c r="J293" s="32">
        <v>0</v>
      </c>
      <c r="K293" s="33">
        <v>163000</v>
      </c>
      <c r="L293" s="33">
        <f t="shared" si="8"/>
        <v>4148600</v>
      </c>
      <c r="M293" s="42"/>
      <c r="N293" s="38">
        <v>9264</v>
      </c>
      <c r="O293" s="34">
        <f t="shared" si="9"/>
        <v>4139336</v>
      </c>
    </row>
    <row r="294" spans="1:15" ht="15.75" thickBot="1">
      <c r="A294" s="42" t="s">
        <v>550</v>
      </c>
      <c r="B294" s="42">
        <v>26541831</v>
      </c>
      <c r="C294" s="42">
        <v>1951334</v>
      </c>
      <c r="D294" s="42" t="s">
        <v>414</v>
      </c>
      <c r="E294" s="42">
        <v>4</v>
      </c>
      <c r="F294" s="42" t="s">
        <v>22</v>
      </c>
      <c r="G294" s="32">
        <v>2051600</v>
      </c>
      <c r="H294" s="32">
        <v>0</v>
      </c>
      <c r="I294" s="32">
        <v>0</v>
      </c>
      <c r="J294" s="32">
        <v>0</v>
      </c>
      <c r="K294" s="33">
        <v>96900</v>
      </c>
      <c r="L294" s="33">
        <f t="shared" si="8"/>
        <v>2148500</v>
      </c>
      <c r="M294" s="42"/>
      <c r="N294" s="43"/>
      <c r="O294" s="34">
        <f t="shared" si="9"/>
        <v>2148500</v>
      </c>
    </row>
    <row r="295" spans="1:15" ht="15.75" thickBot="1">
      <c r="A295" s="42" t="s">
        <v>550</v>
      </c>
      <c r="B295" s="42">
        <v>26541831</v>
      </c>
      <c r="C295" s="42">
        <v>6587411</v>
      </c>
      <c r="D295" s="42" t="s">
        <v>50</v>
      </c>
      <c r="E295" s="42" t="s">
        <v>22</v>
      </c>
      <c r="F295" s="42">
        <v>7</v>
      </c>
      <c r="G295" s="32">
        <v>1798400</v>
      </c>
      <c r="H295" s="32">
        <v>0</v>
      </c>
      <c r="I295" s="32">
        <v>0</v>
      </c>
      <c r="J295" s="32">
        <v>0</v>
      </c>
      <c r="K295" s="33">
        <v>0</v>
      </c>
      <c r="L295" s="33">
        <f t="shared" si="8"/>
        <v>1798400</v>
      </c>
      <c r="M295" s="42"/>
      <c r="N295" s="43"/>
      <c r="O295" s="34">
        <f t="shared" si="9"/>
        <v>1798400</v>
      </c>
    </row>
    <row r="296" spans="1:15" ht="15.75" thickBot="1">
      <c r="A296" s="42" t="s">
        <v>298</v>
      </c>
      <c r="B296" s="42">
        <v>26638398</v>
      </c>
      <c r="C296" s="42">
        <v>5220579</v>
      </c>
      <c r="D296" s="42" t="s">
        <v>83</v>
      </c>
      <c r="E296" s="42">
        <v>1</v>
      </c>
      <c r="F296" s="42" t="s">
        <v>22</v>
      </c>
      <c r="G296" s="32">
        <v>654000</v>
      </c>
      <c r="H296" s="32">
        <v>41100</v>
      </c>
      <c r="I296" s="32">
        <v>0</v>
      </c>
      <c r="J296" s="32">
        <v>6400</v>
      </c>
      <c r="K296" s="33">
        <v>20300</v>
      </c>
      <c r="L296" s="33">
        <f t="shared" si="8"/>
        <v>721800</v>
      </c>
      <c r="M296" s="42"/>
      <c r="N296" s="38">
        <v>29632</v>
      </c>
      <c r="O296" s="34">
        <f t="shared" si="9"/>
        <v>692168</v>
      </c>
    </row>
    <row r="297" spans="1:15" ht="15.75" thickBot="1">
      <c r="A297" s="42" t="s">
        <v>298</v>
      </c>
      <c r="B297" s="42">
        <v>26638398</v>
      </c>
      <c r="C297" s="42">
        <v>8169226</v>
      </c>
      <c r="D297" s="42" t="s">
        <v>46</v>
      </c>
      <c r="E297" s="42">
        <v>2.2999999999999998</v>
      </c>
      <c r="F297" s="42" t="s">
        <v>22</v>
      </c>
      <c r="G297" s="32">
        <v>1287000</v>
      </c>
      <c r="H297" s="32">
        <v>96800</v>
      </c>
      <c r="I297" s="32">
        <v>0</v>
      </c>
      <c r="J297" s="32">
        <v>10700</v>
      </c>
      <c r="K297" s="33">
        <v>62400</v>
      </c>
      <c r="L297" s="33">
        <f t="shared" si="8"/>
        <v>1456900</v>
      </c>
      <c r="M297" s="42"/>
      <c r="N297" s="43">
        <v>20558</v>
      </c>
      <c r="O297" s="34">
        <f t="shared" si="9"/>
        <v>1436342</v>
      </c>
    </row>
    <row r="298" spans="1:15" ht="15.75" thickBot="1">
      <c r="A298" s="42" t="s">
        <v>298</v>
      </c>
      <c r="B298" s="42">
        <v>26638398</v>
      </c>
      <c r="C298" s="42">
        <v>8677202</v>
      </c>
      <c r="D298" s="42" t="s">
        <v>548</v>
      </c>
      <c r="E298" s="42">
        <v>2</v>
      </c>
      <c r="F298" s="42" t="s">
        <v>22</v>
      </c>
      <c r="G298" s="32">
        <v>1211500</v>
      </c>
      <c r="H298" s="32">
        <v>87000</v>
      </c>
      <c r="I298" s="32">
        <v>0</v>
      </c>
      <c r="J298" s="32">
        <v>0</v>
      </c>
      <c r="K298" s="33">
        <v>0</v>
      </c>
      <c r="L298" s="33">
        <f t="shared" si="8"/>
        <v>1298500</v>
      </c>
      <c r="M298" s="42"/>
      <c r="N298" s="43">
        <v>16189</v>
      </c>
      <c r="O298" s="34">
        <f t="shared" si="9"/>
        <v>1282311</v>
      </c>
    </row>
    <row r="299" spans="1:15" ht="15.75" thickBot="1">
      <c r="A299" s="42" t="s">
        <v>300</v>
      </c>
      <c r="B299" s="42">
        <v>49534947</v>
      </c>
      <c r="C299" s="42">
        <v>1554346</v>
      </c>
      <c r="D299" s="42" t="s">
        <v>46</v>
      </c>
      <c r="E299" s="42">
        <v>0.63</v>
      </c>
      <c r="F299" s="42" t="s">
        <v>22</v>
      </c>
      <c r="G299" s="32">
        <v>281500</v>
      </c>
      <c r="H299" s="32">
        <v>31500</v>
      </c>
      <c r="I299" s="32">
        <v>0</v>
      </c>
      <c r="J299" s="32">
        <v>0</v>
      </c>
      <c r="K299" s="33">
        <v>13600</v>
      </c>
      <c r="L299" s="33">
        <f t="shared" si="8"/>
        <v>326600</v>
      </c>
      <c r="M299" s="42"/>
      <c r="N299" s="43"/>
      <c r="O299" s="34">
        <f t="shared" si="9"/>
        <v>326600</v>
      </c>
    </row>
    <row r="300" spans="1:15" ht="15.75" thickBot="1">
      <c r="A300" s="42" t="s">
        <v>300</v>
      </c>
      <c r="B300" s="42">
        <v>49534947</v>
      </c>
      <c r="C300" s="42">
        <v>9424689</v>
      </c>
      <c r="D300" s="42" t="s">
        <v>40</v>
      </c>
      <c r="E300" s="42" t="s">
        <v>22</v>
      </c>
      <c r="F300" s="42">
        <v>70</v>
      </c>
      <c r="G300" s="32">
        <v>10830200</v>
      </c>
      <c r="H300" s="32">
        <v>987500</v>
      </c>
      <c r="I300" s="32">
        <v>0</v>
      </c>
      <c r="J300" s="32">
        <v>0</v>
      </c>
      <c r="K300" s="33">
        <v>30000</v>
      </c>
      <c r="L300" s="33">
        <f t="shared" si="8"/>
        <v>11847700</v>
      </c>
      <c r="M300" s="42"/>
      <c r="N300" s="43"/>
      <c r="O300" s="34">
        <f t="shared" si="9"/>
        <v>11847700</v>
      </c>
    </row>
    <row r="301" spans="1:15" ht="15.75" thickBot="1">
      <c r="A301" s="42" t="s">
        <v>302</v>
      </c>
      <c r="B301" s="42">
        <v>25617401</v>
      </c>
      <c r="C301" s="42">
        <v>1826001</v>
      </c>
      <c r="D301" s="42" t="s">
        <v>46</v>
      </c>
      <c r="E301" s="42">
        <v>1.2</v>
      </c>
      <c r="F301" s="42" t="s">
        <v>22</v>
      </c>
      <c r="G301" s="32">
        <v>393300</v>
      </c>
      <c r="H301" s="32">
        <v>45800</v>
      </c>
      <c r="I301" s="32">
        <v>0</v>
      </c>
      <c r="J301" s="32">
        <v>12600</v>
      </c>
      <c r="K301" s="33">
        <v>19000</v>
      </c>
      <c r="L301" s="33">
        <f t="shared" si="8"/>
        <v>470700</v>
      </c>
      <c r="M301" s="42"/>
      <c r="N301" s="43"/>
      <c r="O301" s="34">
        <f t="shared" si="9"/>
        <v>470700</v>
      </c>
    </row>
    <row r="302" spans="1:15" ht="15.75" thickBot="1">
      <c r="A302" s="42" t="s">
        <v>302</v>
      </c>
      <c r="B302" s="42">
        <v>25617401</v>
      </c>
      <c r="C302" s="42">
        <v>3281824</v>
      </c>
      <c r="D302" s="42" t="s">
        <v>83</v>
      </c>
      <c r="E302" s="42">
        <v>4.0999999999999996</v>
      </c>
      <c r="F302" s="42" t="s">
        <v>22</v>
      </c>
      <c r="G302" s="32">
        <v>2633700</v>
      </c>
      <c r="H302" s="32">
        <v>147500</v>
      </c>
      <c r="I302" s="32">
        <v>0</v>
      </c>
      <c r="J302" s="32">
        <v>53200</v>
      </c>
      <c r="K302" s="33">
        <v>127900</v>
      </c>
      <c r="L302" s="33">
        <f t="shared" si="8"/>
        <v>2962300</v>
      </c>
      <c r="M302" s="42"/>
      <c r="N302" s="43">
        <v>203748</v>
      </c>
      <c r="O302" s="34">
        <f t="shared" si="9"/>
        <v>2758552</v>
      </c>
    </row>
    <row r="303" spans="1:15" ht="15.75" thickBot="1">
      <c r="A303" s="42" t="s">
        <v>302</v>
      </c>
      <c r="B303" s="42">
        <v>25617401</v>
      </c>
      <c r="C303" s="42">
        <v>5321784</v>
      </c>
      <c r="D303" s="42" t="s">
        <v>83</v>
      </c>
      <c r="E303" s="42">
        <v>2.5</v>
      </c>
      <c r="F303" s="42" t="s">
        <v>22</v>
      </c>
      <c r="G303" s="32">
        <v>1773400</v>
      </c>
      <c r="H303" s="32">
        <v>102700</v>
      </c>
      <c r="I303" s="32">
        <v>0</v>
      </c>
      <c r="J303" s="32">
        <v>31900</v>
      </c>
      <c r="K303" s="33">
        <v>0</v>
      </c>
      <c r="L303" s="33">
        <f t="shared" si="8"/>
        <v>1908000</v>
      </c>
      <c r="M303" s="42"/>
      <c r="N303" s="43"/>
      <c r="O303" s="34">
        <f t="shared" si="9"/>
        <v>1908000</v>
      </c>
    </row>
    <row r="304" spans="1:15" ht="15.75" thickBot="1">
      <c r="A304" s="42" t="s">
        <v>302</v>
      </c>
      <c r="B304" s="42">
        <v>25617401</v>
      </c>
      <c r="C304" s="42">
        <v>5393620</v>
      </c>
      <c r="D304" s="42" t="s">
        <v>291</v>
      </c>
      <c r="E304" s="42">
        <v>2.2000000000000002</v>
      </c>
      <c r="F304" s="42" t="s">
        <v>22</v>
      </c>
      <c r="G304" s="32">
        <v>1329300</v>
      </c>
      <c r="H304" s="32">
        <v>82700</v>
      </c>
      <c r="I304" s="32">
        <v>0</v>
      </c>
      <c r="J304" s="32">
        <v>29800</v>
      </c>
      <c r="K304" s="33">
        <v>64500</v>
      </c>
      <c r="L304" s="33">
        <f t="shared" si="8"/>
        <v>1506300</v>
      </c>
      <c r="M304" s="42"/>
      <c r="N304" s="43"/>
      <c r="O304" s="34">
        <f t="shared" si="9"/>
        <v>1506300</v>
      </c>
    </row>
    <row r="305" spans="1:15" ht="15.75" thickBot="1">
      <c r="A305" s="42" t="s">
        <v>302</v>
      </c>
      <c r="B305" s="42">
        <v>25617401</v>
      </c>
      <c r="C305" s="42">
        <v>5490855</v>
      </c>
      <c r="D305" s="42" t="s">
        <v>291</v>
      </c>
      <c r="E305" s="42">
        <v>2.7</v>
      </c>
      <c r="F305" s="42" t="s">
        <v>22</v>
      </c>
      <c r="G305" s="32">
        <v>1617800</v>
      </c>
      <c r="H305" s="32">
        <v>107500</v>
      </c>
      <c r="I305" s="32">
        <v>0</v>
      </c>
      <c r="J305" s="32">
        <v>42500</v>
      </c>
      <c r="K305" s="33">
        <v>78500</v>
      </c>
      <c r="L305" s="33">
        <f t="shared" si="8"/>
        <v>1846300</v>
      </c>
      <c r="M305" s="42"/>
      <c r="N305" s="43"/>
      <c r="O305" s="34">
        <f t="shared" si="9"/>
        <v>1846300</v>
      </c>
    </row>
    <row r="306" spans="1:15" ht="15.75" thickBot="1">
      <c r="A306" s="42" t="s">
        <v>302</v>
      </c>
      <c r="B306" s="42">
        <v>25617401</v>
      </c>
      <c r="C306" s="42">
        <v>5708945</v>
      </c>
      <c r="D306" s="42" t="s">
        <v>83</v>
      </c>
      <c r="E306" s="42">
        <v>4.0999999999999996</v>
      </c>
      <c r="F306" s="42" t="s">
        <v>22</v>
      </c>
      <c r="G306" s="32">
        <v>2872200</v>
      </c>
      <c r="H306" s="32">
        <v>169200</v>
      </c>
      <c r="I306" s="32">
        <v>0</v>
      </c>
      <c r="J306" s="32">
        <v>57400</v>
      </c>
      <c r="K306" s="33">
        <v>95800</v>
      </c>
      <c r="L306" s="33">
        <f t="shared" si="8"/>
        <v>3194600</v>
      </c>
      <c r="M306" s="42"/>
      <c r="N306" s="43"/>
      <c r="O306" s="34">
        <f t="shared" si="9"/>
        <v>3194600</v>
      </c>
    </row>
    <row r="307" spans="1:15" ht="15.75" thickBot="1">
      <c r="A307" s="42" t="s">
        <v>302</v>
      </c>
      <c r="B307" s="42">
        <v>25617401</v>
      </c>
      <c r="C307" s="42">
        <v>9675339</v>
      </c>
      <c r="D307" s="42" t="s">
        <v>79</v>
      </c>
      <c r="E307" s="42">
        <v>3.8</v>
      </c>
      <c r="F307" s="42" t="s">
        <v>22</v>
      </c>
      <c r="G307" s="32">
        <v>2685600</v>
      </c>
      <c r="H307" s="32">
        <v>143000</v>
      </c>
      <c r="I307" s="32">
        <v>82400</v>
      </c>
      <c r="J307" s="32">
        <v>45800</v>
      </c>
      <c r="K307" s="33">
        <v>127700</v>
      </c>
      <c r="L307" s="33">
        <f t="shared" si="8"/>
        <v>3084500</v>
      </c>
      <c r="M307" s="42"/>
      <c r="N307" s="43"/>
      <c r="O307" s="34">
        <f t="shared" si="9"/>
        <v>3084500</v>
      </c>
    </row>
    <row r="308" spans="1:15" ht="15.75" thickBot="1">
      <c r="A308" s="42" t="s">
        <v>304</v>
      </c>
      <c r="B308" s="42">
        <v>26708451</v>
      </c>
      <c r="C308" s="42">
        <v>5361326</v>
      </c>
      <c r="D308" s="42" t="s">
        <v>306</v>
      </c>
      <c r="E308" s="42">
        <v>3</v>
      </c>
      <c r="F308" s="42" t="s">
        <v>22</v>
      </c>
      <c r="G308" s="32">
        <v>1512100</v>
      </c>
      <c r="H308" s="32">
        <v>154500</v>
      </c>
      <c r="I308" s="32">
        <v>0</v>
      </c>
      <c r="J308" s="32">
        <v>25500</v>
      </c>
      <c r="K308" s="33">
        <v>8700</v>
      </c>
      <c r="L308" s="33">
        <f t="shared" si="8"/>
        <v>1700800</v>
      </c>
      <c r="M308" s="42"/>
      <c r="N308" s="43"/>
      <c r="O308" s="34">
        <f t="shared" si="9"/>
        <v>1700800</v>
      </c>
    </row>
    <row r="309" spans="1:15" ht="15.75" thickBot="1">
      <c r="A309" s="42" t="s">
        <v>304</v>
      </c>
      <c r="B309" s="42">
        <v>26708451</v>
      </c>
      <c r="C309" s="42">
        <v>7030099</v>
      </c>
      <c r="D309" s="42" t="s">
        <v>21</v>
      </c>
      <c r="E309" s="42">
        <v>12</v>
      </c>
      <c r="F309" s="42" t="s">
        <v>22</v>
      </c>
      <c r="G309" s="32">
        <v>6150800</v>
      </c>
      <c r="H309" s="32">
        <v>604000</v>
      </c>
      <c r="I309" s="32">
        <v>0</v>
      </c>
      <c r="J309" s="32">
        <v>93500</v>
      </c>
      <c r="K309" s="33">
        <v>183000</v>
      </c>
      <c r="L309" s="33">
        <f t="shared" si="8"/>
        <v>7031300</v>
      </c>
      <c r="M309" s="42"/>
      <c r="N309" s="43">
        <v>298292</v>
      </c>
      <c r="O309" s="34">
        <f t="shared" si="9"/>
        <v>6733008</v>
      </c>
    </row>
    <row r="310" spans="1:15" ht="15.75" thickBot="1">
      <c r="A310" s="42" t="s">
        <v>307</v>
      </c>
      <c r="B310" s="42">
        <v>29130140</v>
      </c>
      <c r="C310" s="42">
        <v>2606310</v>
      </c>
      <c r="D310" s="42" t="s">
        <v>21</v>
      </c>
      <c r="E310" s="42">
        <v>3.5</v>
      </c>
      <c r="F310" s="42" t="s">
        <v>22</v>
      </c>
      <c r="G310" s="32">
        <v>1498500</v>
      </c>
      <c r="H310" s="32">
        <v>0</v>
      </c>
      <c r="I310" s="32">
        <v>0</v>
      </c>
      <c r="J310" s="32">
        <v>0</v>
      </c>
      <c r="K310" s="33">
        <v>44500</v>
      </c>
      <c r="L310" s="33">
        <f t="shared" si="8"/>
        <v>1543000</v>
      </c>
      <c r="M310" s="42"/>
      <c r="N310" s="43"/>
      <c r="O310" s="34">
        <f t="shared" si="9"/>
        <v>1543000</v>
      </c>
    </row>
    <row r="311" spans="1:15" ht="15.75" thickBot="1">
      <c r="A311" s="42" t="s">
        <v>309</v>
      </c>
      <c r="B311" s="42">
        <v>26625164</v>
      </c>
      <c r="C311" s="42">
        <v>5261501</v>
      </c>
      <c r="D311" s="42" t="s">
        <v>548</v>
      </c>
      <c r="E311" s="42">
        <v>2</v>
      </c>
      <c r="F311" s="42" t="s">
        <v>22</v>
      </c>
      <c r="G311" s="32">
        <v>1268300</v>
      </c>
      <c r="H311" s="32">
        <v>94500</v>
      </c>
      <c r="I311" s="32">
        <v>205600</v>
      </c>
      <c r="J311" s="32">
        <v>25500</v>
      </c>
      <c r="K311" s="33">
        <v>61600</v>
      </c>
      <c r="L311" s="33">
        <f t="shared" si="8"/>
        <v>1655500</v>
      </c>
      <c r="M311" s="42"/>
      <c r="N311" s="43">
        <v>15050</v>
      </c>
      <c r="O311" s="34">
        <f t="shared" si="9"/>
        <v>1640450</v>
      </c>
    </row>
    <row r="312" spans="1:15" ht="15.75" thickBot="1">
      <c r="A312" s="42" t="s">
        <v>309</v>
      </c>
      <c r="B312" s="42">
        <v>26625164</v>
      </c>
      <c r="C312" s="42">
        <v>8915043</v>
      </c>
      <c r="D312" s="42" t="s">
        <v>79</v>
      </c>
      <c r="E312" s="42">
        <v>4.0999999999999996</v>
      </c>
      <c r="F312" s="42" t="s">
        <v>22</v>
      </c>
      <c r="G312" s="32">
        <v>3066500</v>
      </c>
      <c r="H312" s="32">
        <v>211200</v>
      </c>
      <c r="I312" s="32">
        <v>0</v>
      </c>
      <c r="J312" s="32">
        <v>48800</v>
      </c>
      <c r="K312" s="33">
        <v>147900</v>
      </c>
      <c r="L312" s="33">
        <f t="shared" si="8"/>
        <v>3474400</v>
      </c>
      <c r="M312" s="42"/>
      <c r="N312" s="43">
        <v>107527</v>
      </c>
      <c r="O312" s="34">
        <f t="shared" si="9"/>
        <v>3366873</v>
      </c>
    </row>
    <row r="313" spans="1:15" ht="15.75" thickBot="1">
      <c r="A313" s="42" t="s">
        <v>311</v>
      </c>
      <c r="B313" s="42">
        <v>28376196</v>
      </c>
      <c r="C313" s="42">
        <v>2631419</v>
      </c>
      <c r="D313" s="42" t="s">
        <v>50</v>
      </c>
      <c r="E313" s="42" t="s">
        <v>22</v>
      </c>
      <c r="F313" s="42">
        <v>37</v>
      </c>
      <c r="G313" s="32">
        <v>5230900</v>
      </c>
      <c r="H313" s="32">
        <v>450000</v>
      </c>
      <c r="I313" s="32">
        <v>0</v>
      </c>
      <c r="J313" s="32">
        <v>28500</v>
      </c>
      <c r="K313" s="33">
        <v>95100</v>
      </c>
      <c r="L313" s="33">
        <f t="shared" si="8"/>
        <v>5804500</v>
      </c>
      <c r="M313" s="42"/>
      <c r="N313" s="43"/>
      <c r="O313" s="34">
        <f t="shared" si="9"/>
        <v>5804500</v>
      </c>
    </row>
    <row r="314" spans="1:15" ht="15.75" thickBot="1">
      <c r="A314" s="42" t="s">
        <v>311</v>
      </c>
      <c r="B314" s="42">
        <v>28376196</v>
      </c>
      <c r="C314" s="42">
        <v>4156426</v>
      </c>
      <c r="D314" s="42" t="s">
        <v>46</v>
      </c>
      <c r="E314" s="42">
        <v>1</v>
      </c>
      <c r="F314" s="42" t="s">
        <v>22</v>
      </c>
      <c r="G314" s="32">
        <v>386600</v>
      </c>
      <c r="H314" s="32">
        <v>37400</v>
      </c>
      <c r="I314" s="32">
        <v>0</v>
      </c>
      <c r="J314" s="32">
        <v>0</v>
      </c>
      <c r="K314" s="33">
        <v>18800</v>
      </c>
      <c r="L314" s="33">
        <f t="shared" si="8"/>
        <v>442800</v>
      </c>
      <c r="M314" s="42"/>
      <c r="N314" s="43"/>
      <c r="O314" s="34">
        <f t="shared" si="9"/>
        <v>442800</v>
      </c>
    </row>
    <row r="315" spans="1:15" ht="15.75" thickBot="1">
      <c r="A315" s="42" t="s">
        <v>311</v>
      </c>
      <c r="B315" s="42">
        <v>28376196</v>
      </c>
      <c r="C315" s="42">
        <v>4498267</v>
      </c>
      <c r="D315" s="42" t="s">
        <v>25</v>
      </c>
      <c r="E315" s="42">
        <v>4</v>
      </c>
      <c r="F315" s="42" t="s">
        <v>22</v>
      </c>
      <c r="G315" s="32">
        <v>1721100</v>
      </c>
      <c r="H315" s="32">
        <v>137000</v>
      </c>
      <c r="I315" s="32">
        <v>0</v>
      </c>
      <c r="J315" s="32">
        <v>19600</v>
      </c>
      <c r="K315" s="33">
        <v>51100</v>
      </c>
      <c r="L315" s="33">
        <f t="shared" si="8"/>
        <v>1928800</v>
      </c>
      <c r="M315" s="42"/>
      <c r="N315" s="43"/>
      <c r="O315" s="34">
        <f t="shared" si="9"/>
        <v>1928800</v>
      </c>
    </row>
    <row r="316" spans="1:15" ht="15.75" thickBot="1">
      <c r="A316" s="42" t="s">
        <v>313</v>
      </c>
      <c r="B316" s="42">
        <v>242004</v>
      </c>
      <c r="C316" s="42">
        <v>7515682</v>
      </c>
      <c r="D316" s="42" t="s">
        <v>37</v>
      </c>
      <c r="E316" s="42">
        <v>5.3</v>
      </c>
      <c r="F316" s="42" t="s">
        <v>22</v>
      </c>
      <c r="G316" s="32">
        <v>1968200</v>
      </c>
      <c r="H316" s="32">
        <v>0</v>
      </c>
      <c r="I316" s="32">
        <v>0</v>
      </c>
      <c r="J316" s="32">
        <v>0</v>
      </c>
      <c r="K316" s="33">
        <v>0</v>
      </c>
      <c r="L316" s="33">
        <f t="shared" si="8"/>
        <v>1968200</v>
      </c>
      <c r="M316" s="42"/>
      <c r="N316" s="43"/>
      <c r="O316" s="34">
        <f t="shared" si="9"/>
        <v>1968200</v>
      </c>
    </row>
    <row r="317" spans="1:15" ht="15.75" thickBot="1">
      <c r="A317" s="42" t="s">
        <v>315</v>
      </c>
      <c r="B317" s="42">
        <v>241121</v>
      </c>
      <c r="C317" s="42">
        <v>5005680</v>
      </c>
      <c r="D317" s="42" t="s">
        <v>37</v>
      </c>
      <c r="E317" s="42">
        <v>4.5</v>
      </c>
      <c r="F317" s="42" t="s">
        <v>22</v>
      </c>
      <c r="G317" s="32">
        <v>1733400</v>
      </c>
      <c r="H317" s="32">
        <v>170000</v>
      </c>
      <c r="I317" s="32">
        <v>0</v>
      </c>
      <c r="J317" s="32">
        <v>0</v>
      </c>
      <c r="K317" s="33">
        <v>51600</v>
      </c>
      <c r="L317" s="33">
        <f t="shared" si="8"/>
        <v>1955000</v>
      </c>
      <c r="M317" s="42"/>
      <c r="N317" s="43"/>
      <c r="O317" s="34">
        <f t="shared" si="9"/>
        <v>1955000</v>
      </c>
    </row>
    <row r="318" spans="1:15" ht="15.75" thickBot="1">
      <c r="A318" s="42" t="s">
        <v>317</v>
      </c>
      <c r="B318" s="42">
        <v>237680</v>
      </c>
      <c r="C318" s="42">
        <v>4402486</v>
      </c>
      <c r="D318" s="42" t="s">
        <v>37</v>
      </c>
      <c r="E318" s="42">
        <v>1.08</v>
      </c>
      <c r="F318" s="42" t="s">
        <v>22</v>
      </c>
      <c r="G318" s="32">
        <v>365100</v>
      </c>
      <c r="H318" s="32">
        <v>0</v>
      </c>
      <c r="I318" s="32">
        <v>0</v>
      </c>
      <c r="J318" s="32">
        <v>0</v>
      </c>
      <c r="K318" s="33">
        <v>0</v>
      </c>
      <c r="L318" s="33">
        <f t="shared" si="8"/>
        <v>365100</v>
      </c>
      <c r="M318" s="42"/>
      <c r="N318" s="43"/>
      <c r="O318" s="34">
        <f t="shared" si="9"/>
        <v>365100</v>
      </c>
    </row>
    <row r="319" spans="1:15" ht="15.75" thickBot="1">
      <c r="A319" s="42" t="s">
        <v>319</v>
      </c>
      <c r="B319" s="42">
        <v>241237</v>
      </c>
      <c r="C319" s="42">
        <v>3645408</v>
      </c>
      <c r="D319" s="42" t="s">
        <v>37</v>
      </c>
      <c r="E319" s="42">
        <v>5.25</v>
      </c>
      <c r="F319" s="42" t="s">
        <v>22</v>
      </c>
      <c r="G319" s="32">
        <v>1241200</v>
      </c>
      <c r="H319" s="32">
        <v>185200</v>
      </c>
      <c r="I319" s="32">
        <v>0</v>
      </c>
      <c r="J319" s="32">
        <v>21300</v>
      </c>
      <c r="K319" s="33">
        <v>36900</v>
      </c>
      <c r="L319" s="33">
        <f t="shared" si="8"/>
        <v>1484600</v>
      </c>
      <c r="M319" s="42"/>
      <c r="N319" s="43"/>
      <c r="O319" s="34">
        <f t="shared" si="9"/>
        <v>1484600</v>
      </c>
    </row>
    <row r="320" spans="1:15" ht="15.75" thickBot="1">
      <c r="A320" s="42" t="s">
        <v>323</v>
      </c>
      <c r="B320" s="42">
        <v>235482</v>
      </c>
      <c r="C320" s="42">
        <v>4433549</v>
      </c>
      <c r="D320" s="42" t="s">
        <v>37</v>
      </c>
      <c r="E320" s="42">
        <v>2</v>
      </c>
      <c r="F320" s="42" t="s">
        <v>22</v>
      </c>
      <c r="G320" s="32">
        <v>470200</v>
      </c>
      <c r="H320" s="32">
        <v>0</v>
      </c>
      <c r="I320" s="32">
        <v>0</v>
      </c>
      <c r="J320" s="32">
        <v>0</v>
      </c>
      <c r="K320" s="33">
        <v>14000</v>
      </c>
      <c r="L320" s="33">
        <f t="shared" si="8"/>
        <v>484200</v>
      </c>
      <c r="M320" s="42"/>
      <c r="N320" s="43"/>
      <c r="O320" s="34">
        <f t="shared" si="9"/>
        <v>484200</v>
      </c>
    </row>
    <row r="321" spans="1:15" ht="15.75" thickBot="1">
      <c r="A321" s="42" t="s">
        <v>323</v>
      </c>
      <c r="B321" s="42">
        <v>235482</v>
      </c>
      <c r="C321" s="42">
        <v>5389511</v>
      </c>
      <c r="D321" s="42" t="s">
        <v>40</v>
      </c>
      <c r="E321" s="42" t="s">
        <v>22</v>
      </c>
      <c r="F321" s="42">
        <v>35</v>
      </c>
      <c r="G321" s="32">
        <v>2549100</v>
      </c>
      <c r="H321" s="32">
        <v>0</v>
      </c>
      <c r="I321" s="32">
        <v>0</v>
      </c>
      <c r="J321" s="32">
        <v>0</v>
      </c>
      <c r="K321" s="33">
        <v>75900</v>
      </c>
      <c r="L321" s="33">
        <f t="shared" si="8"/>
        <v>2625000</v>
      </c>
      <c r="M321" s="42"/>
      <c r="N321" s="43"/>
      <c r="O321" s="34">
        <f t="shared" si="9"/>
        <v>2625000</v>
      </c>
    </row>
    <row r="322" spans="1:15" ht="15.75" thickBot="1">
      <c r="A322" s="42" t="s">
        <v>325</v>
      </c>
      <c r="B322" s="42">
        <v>241407</v>
      </c>
      <c r="C322" s="42">
        <v>4868204</v>
      </c>
      <c r="D322" s="42" t="s">
        <v>37</v>
      </c>
      <c r="E322" s="42">
        <v>2.5</v>
      </c>
      <c r="F322" s="42" t="s">
        <v>22</v>
      </c>
      <c r="G322" s="32">
        <v>994000</v>
      </c>
      <c r="H322" s="32">
        <v>0</v>
      </c>
      <c r="I322" s="32">
        <v>0</v>
      </c>
      <c r="J322" s="32">
        <v>0</v>
      </c>
      <c r="K322" s="33">
        <v>29600</v>
      </c>
      <c r="L322" s="33">
        <f t="shared" si="8"/>
        <v>1023600</v>
      </c>
      <c r="M322" s="42"/>
      <c r="N322" s="43"/>
      <c r="O322" s="34">
        <f t="shared" si="9"/>
        <v>1023600</v>
      </c>
    </row>
    <row r="323" spans="1:15" ht="15.75" thickBot="1">
      <c r="A323" s="42" t="s">
        <v>327</v>
      </c>
      <c r="B323" s="42">
        <v>237051</v>
      </c>
      <c r="C323" s="42">
        <v>5570843</v>
      </c>
      <c r="D323" s="42" t="s">
        <v>46</v>
      </c>
      <c r="E323" s="42">
        <v>1.76</v>
      </c>
      <c r="F323" s="42" t="s">
        <v>22</v>
      </c>
      <c r="G323" s="32">
        <v>304300</v>
      </c>
      <c r="H323" s="32">
        <v>0</v>
      </c>
      <c r="I323" s="32">
        <v>0</v>
      </c>
      <c r="J323" s="32">
        <v>0</v>
      </c>
      <c r="K323" s="33">
        <v>14800</v>
      </c>
      <c r="L323" s="33">
        <f t="shared" si="8"/>
        <v>319100</v>
      </c>
      <c r="M323" s="42"/>
      <c r="N323" s="43">
        <v>2773</v>
      </c>
      <c r="O323" s="34">
        <f t="shared" si="9"/>
        <v>316327</v>
      </c>
    </row>
    <row r="324" spans="1:15" ht="15.75" thickBot="1">
      <c r="A324" s="42" t="s">
        <v>327</v>
      </c>
      <c r="B324" s="42">
        <v>237051</v>
      </c>
      <c r="C324" s="42">
        <v>5657832</v>
      </c>
      <c r="D324" s="42" t="s">
        <v>79</v>
      </c>
      <c r="E324" s="42">
        <v>3</v>
      </c>
      <c r="F324" s="42" t="s">
        <v>22</v>
      </c>
      <c r="G324" s="32">
        <v>1057100</v>
      </c>
      <c r="H324" s="32">
        <v>0</v>
      </c>
      <c r="I324" s="32">
        <v>0</v>
      </c>
      <c r="J324" s="32">
        <v>0</v>
      </c>
      <c r="K324" s="33">
        <v>51300</v>
      </c>
      <c r="L324" s="33">
        <f t="shared" si="8"/>
        <v>1108400</v>
      </c>
      <c r="M324" s="42"/>
      <c r="N324" s="43">
        <v>18989.03</v>
      </c>
      <c r="O324" s="34">
        <f t="shared" si="9"/>
        <v>1089410.97</v>
      </c>
    </row>
    <row r="325" spans="1:15" ht="15.75" thickBot="1">
      <c r="A325" s="42" t="s">
        <v>327</v>
      </c>
      <c r="B325" s="42">
        <v>237051</v>
      </c>
      <c r="C325" s="42">
        <v>7182053</v>
      </c>
      <c r="D325" s="42" t="s">
        <v>74</v>
      </c>
      <c r="E325" s="42">
        <v>1.35</v>
      </c>
      <c r="F325" s="42" t="s">
        <v>22</v>
      </c>
      <c r="G325" s="32">
        <v>549200</v>
      </c>
      <c r="H325" s="32">
        <v>0</v>
      </c>
      <c r="I325" s="32">
        <v>0</v>
      </c>
      <c r="J325" s="32">
        <v>0</v>
      </c>
      <c r="K325" s="33">
        <v>26600</v>
      </c>
      <c r="L325" s="33">
        <f t="shared" si="8"/>
        <v>575800</v>
      </c>
      <c r="M325" s="42"/>
      <c r="N325" s="43"/>
      <c r="O325" s="34">
        <f t="shared" si="9"/>
        <v>575800</v>
      </c>
    </row>
    <row r="326" spans="1:15" ht="15.75" thickBot="1">
      <c r="A326" s="42" t="s">
        <v>329</v>
      </c>
      <c r="B326" s="42">
        <v>240478</v>
      </c>
      <c r="C326" s="42">
        <v>6611945</v>
      </c>
      <c r="D326" s="42" t="s">
        <v>37</v>
      </c>
      <c r="E326" s="42">
        <v>1.1499999999999999</v>
      </c>
      <c r="F326" s="42" t="s">
        <v>22</v>
      </c>
      <c r="G326" s="32">
        <v>388000</v>
      </c>
      <c r="H326" s="32">
        <v>0</v>
      </c>
      <c r="I326" s="32">
        <v>0</v>
      </c>
      <c r="J326" s="32">
        <v>0</v>
      </c>
      <c r="K326" s="33">
        <v>0</v>
      </c>
      <c r="L326" s="33">
        <f t="shared" si="8"/>
        <v>388000</v>
      </c>
      <c r="M326" s="42"/>
      <c r="N326" s="43"/>
      <c r="O326" s="34">
        <f t="shared" si="9"/>
        <v>388000</v>
      </c>
    </row>
    <row r="327" spans="1:15" ht="15.75" thickBot="1">
      <c r="A327" s="42" t="s">
        <v>331</v>
      </c>
      <c r="B327" s="42">
        <v>241610</v>
      </c>
      <c r="C327" s="42">
        <v>6566164</v>
      </c>
      <c r="D327" s="42" t="s">
        <v>37</v>
      </c>
      <c r="E327" s="42">
        <v>2.25</v>
      </c>
      <c r="F327" s="42" t="s">
        <v>22</v>
      </c>
      <c r="G327" s="32">
        <v>863900</v>
      </c>
      <c r="H327" s="32">
        <v>0</v>
      </c>
      <c r="I327" s="32">
        <v>0</v>
      </c>
      <c r="J327" s="32">
        <v>0</v>
      </c>
      <c r="K327" s="33">
        <v>25700</v>
      </c>
      <c r="L327" s="33">
        <f t="shared" si="8"/>
        <v>889600</v>
      </c>
      <c r="M327" s="42"/>
      <c r="N327" s="43"/>
      <c r="O327" s="34">
        <f t="shared" si="9"/>
        <v>889600</v>
      </c>
    </row>
    <row r="328" spans="1:15" ht="15.75" thickBot="1">
      <c r="A328" s="42" t="s">
        <v>333</v>
      </c>
      <c r="B328" s="42">
        <v>243221</v>
      </c>
      <c r="C328" s="42">
        <v>1493267</v>
      </c>
      <c r="D328" s="42" t="s">
        <v>37</v>
      </c>
      <c r="E328" s="42">
        <v>6.7</v>
      </c>
      <c r="F328" s="42" t="s">
        <v>22</v>
      </c>
      <c r="G328" s="32">
        <v>2254800</v>
      </c>
      <c r="H328" s="32">
        <v>0</v>
      </c>
      <c r="I328" s="32">
        <v>0</v>
      </c>
      <c r="J328" s="32">
        <v>0</v>
      </c>
      <c r="K328" s="33">
        <v>67000</v>
      </c>
      <c r="L328" s="33">
        <f t="shared" si="8"/>
        <v>2321800</v>
      </c>
      <c r="M328" s="42"/>
      <c r="N328" s="43"/>
      <c r="O328" s="34">
        <f t="shared" si="9"/>
        <v>2321800</v>
      </c>
    </row>
    <row r="329" spans="1:15" ht="15.75" thickBot="1">
      <c r="A329" s="42" t="s">
        <v>335</v>
      </c>
      <c r="B329" s="42">
        <v>241636</v>
      </c>
      <c r="C329" s="42">
        <v>6640819</v>
      </c>
      <c r="D329" s="42" t="s">
        <v>37</v>
      </c>
      <c r="E329" s="42">
        <v>6</v>
      </c>
      <c r="F329" s="42" t="s">
        <v>22</v>
      </c>
      <c r="G329" s="32">
        <v>1741700</v>
      </c>
      <c r="H329" s="32">
        <v>31700</v>
      </c>
      <c r="I329" s="32">
        <v>0</v>
      </c>
      <c r="J329" s="32">
        <v>21300</v>
      </c>
      <c r="K329" s="33">
        <v>51800</v>
      </c>
      <c r="L329" s="33">
        <f t="shared" ref="L329:L392" si="10">G329+H329+I329+J329+K329</f>
        <v>1846500</v>
      </c>
      <c r="M329" s="42"/>
      <c r="N329" s="43"/>
      <c r="O329" s="34">
        <f t="shared" ref="O329:O392" si="11">L329-M329-N329</f>
        <v>1846500</v>
      </c>
    </row>
    <row r="330" spans="1:15" ht="15.75" thickBot="1">
      <c r="A330" s="42" t="s">
        <v>337</v>
      </c>
      <c r="B330" s="42">
        <v>243272</v>
      </c>
      <c r="C330" s="42">
        <v>8210005</v>
      </c>
      <c r="D330" s="42" t="s">
        <v>37</v>
      </c>
      <c r="E330" s="42">
        <v>4.03</v>
      </c>
      <c r="F330" s="42" t="s">
        <v>22</v>
      </c>
      <c r="G330" s="32">
        <v>1294600</v>
      </c>
      <c r="H330" s="32">
        <v>0</v>
      </c>
      <c r="I330" s="32">
        <v>0</v>
      </c>
      <c r="J330" s="32">
        <v>0</v>
      </c>
      <c r="K330" s="33">
        <v>38500</v>
      </c>
      <c r="L330" s="33">
        <f t="shared" si="10"/>
        <v>1333100</v>
      </c>
      <c r="M330" s="42"/>
      <c r="N330" s="43"/>
      <c r="O330" s="34">
        <f t="shared" si="11"/>
        <v>1333100</v>
      </c>
    </row>
    <row r="331" spans="1:15" ht="15.75" thickBot="1">
      <c r="A331" s="42" t="s">
        <v>339</v>
      </c>
      <c r="B331" s="42">
        <v>232645</v>
      </c>
      <c r="C331" s="42">
        <v>5584479</v>
      </c>
      <c r="D331" s="42" t="s">
        <v>37</v>
      </c>
      <c r="E331" s="42">
        <v>4</v>
      </c>
      <c r="F331" s="42" t="s">
        <v>22</v>
      </c>
      <c r="G331" s="32">
        <v>1413200</v>
      </c>
      <c r="H331" s="32">
        <v>176500</v>
      </c>
      <c r="I331" s="32">
        <v>0</v>
      </c>
      <c r="J331" s="32">
        <v>8500</v>
      </c>
      <c r="K331" s="33">
        <v>24400</v>
      </c>
      <c r="L331" s="33">
        <f t="shared" si="10"/>
        <v>1622600</v>
      </c>
      <c r="M331" s="42"/>
      <c r="N331" s="43"/>
      <c r="O331" s="34">
        <f t="shared" si="11"/>
        <v>1622600</v>
      </c>
    </row>
    <row r="332" spans="1:15" ht="15.75" thickBot="1">
      <c r="A332" s="42" t="s">
        <v>341</v>
      </c>
      <c r="B332" s="42">
        <v>234877</v>
      </c>
      <c r="C332" s="42">
        <v>9903478</v>
      </c>
      <c r="D332" s="42" t="s">
        <v>37</v>
      </c>
      <c r="E332" s="42">
        <v>16.27</v>
      </c>
      <c r="F332" s="42" t="s">
        <v>22</v>
      </c>
      <c r="G332" s="32">
        <v>4078700</v>
      </c>
      <c r="H332" s="32">
        <v>630000</v>
      </c>
      <c r="I332" s="32">
        <v>0</v>
      </c>
      <c r="J332" s="32">
        <v>0</v>
      </c>
      <c r="K332" s="33">
        <v>121300</v>
      </c>
      <c r="L332" s="33">
        <f t="shared" si="10"/>
        <v>4830000</v>
      </c>
      <c r="M332" s="42"/>
      <c r="N332" s="43"/>
      <c r="O332" s="34">
        <f t="shared" si="11"/>
        <v>4830000</v>
      </c>
    </row>
    <row r="333" spans="1:15" ht="15.75" thickBot="1">
      <c r="A333" s="42" t="s">
        <v>343</v>
      </c>
      <c r="B333" s="42">
        <v>234923</v>
      </c>
      <c r="C333" s="42">
        <v>6405609</v>
      </c>
      <c r="D333" s="42" t="s">
        <v>37</v>
      </c>
      <c r="E333" s="42">
        <v>3</v>
      </c>
      <c r="F333" s="42" t="s">
        <v>22</v>
      </c>
      <c r="G333" s="32">
        <v>850000</v>
      </c>
      <c r="H333" s="32">
        <v>0</v>
      </c>
      <c r="I333" s="32">
        <v>150000</v>
      </c>
      <c r="J333" s="32">
        <v>0</v>
      </c>
      <c r="K333" s="33">
        <v>0</v>
      </c>
      <c r="L333" s="33">
        <f t="shared" si="10"/>
        <v>1000000</v>
      </c>
      <c r="M333" s="42"/>
      <c r="N333" s="43"/>
      <c r="O333" s="34">
        <f t="shared" si="11"/>
        <v>1000000</v>
      </c>
    </row>
    <row r="334" spans="1:15" ht="15.75" thickBot="1">
      <c r="A334" s="42" t="s">
        <v>345</v>
      </c>
      <c r="B334" s="42">
        <v>235831</v>
      </c>
      <c r="C334" s="42">
        <v>9621101</v>
      </c>
      <c r="D334" s="42" t="s">
        <v>37</v>
      </c>
      <c r="E334" s="42">
        <v>2</v>
      </c>
      <c r="F334" s="42" t="s">
        <v>22</v>
      </c>
      <c r="G334" s="32">
        <v>448700</v>
      </c>
      <c r="H334" s="32">
        <v>0</v>
      </c>
      <c r="I334" s="32">
        <v>0</v>
      </c>
      <c r="J334" s="32">
        <v>0</v>
      </c>
      <c r="K334" s="33">
        <v>1300</v>
      </c>
      <c r="L334" s="33">
        <f t="shared" si="10"/>
        <v>450000</v>
      </c>
      <c r="M334" s="42"/>
      <c r="N334" s="43"/>
      <c r="O334" s="34">
        <f t="shared" si="11"/>
        <v>450000</v>
      </c>
    </row>
    <row r="335" spans="1:15" ht="15.75" thickBot="1">
      <c r="A335" s="42" t="s">
        <v>347</v>
      </c>
      <c r="B335" s="42">
        <v>236527</v>
      </c>
      <c r="C335" s="42">
        <v>2243483</v>
      </c>
      <c r="D335" s="42" t="s">
        <v>37</v>
      </c>
      <c r="E335" s="42">
        <v>1.5</v>
      </c>
      <c r="F335" s="42" t="s">
        <v>22</v>
      </c>
      <c r="G335" s="32">
        <v>583400</v>
      </c>
      <c r="H335" s="32">
        <v>0</v>
      </c>
      <c r="I335" s="32">
        <v>0</v>
      </c>
      <c r="J335" s="32">
        <v>0</v>
      </c>
      <c r="K335" s="33">
        <v>17400</v>
      </c>
      <c r="L335" s="33">
        <f t="shared" si="10"/>
        <v>600800</v>
      </c>
      <c r="M335" s="42"/>
      <c r="N335" s="43"/>
      <c r="O335" s="34">
        <f t="shared" si="11"/>
        <v>600800</v>
      </c>
    </row>
    <row r="336" spans="1:15" ht="15.75" thickBot="1">
      <c r="A336" s="42" t="s">
        <v>349</v>
      </c>
      <c r="B336" s="42">
        <v>235075</v>
      </c>
      <c r="C336" s="42">
        <v>9765883</v>
      </c>
      <c r="D336" s="42" t="s">
        <v>37</v>
      </c>
      <c r="E336" s="42">
        <v>3</v>
      </c>
      <c r="F336" s="42" t="s">
        <v>22</v>
      </c>
      <c r="G336" s="32">
        <v>800000</v>
      </c>
      <c r="H336" s="32">
        <v>100000</v>
      </c>
      <c r="I336" s="32">
        <v>0</v>
      </c>
      <c r="J336" s="32">
        <v>0</v>
      </c>
      <c r="K336" s="33">
        <v>0</v>
      </c>
      <c r="L336" s="33">
        <f t="shared" si="10"/>
        <v>900000</v>
      </c>
      <c r="M336" s="42"/>
      <c r="N336" s="43"/>
      <c r="O336" s="34">
        <f t="shared" si="11"/>
        <v>900000</v>
      </c>
    </row>
    <row r="337" spans="1:15" ht="15.75" thickBot="1">
      <c r="A337" s="42" t="s">
        <v>351</v>
      </c>
      <c r="B337" s="42">
        <v>240931</v>
      </c>
      <c r="C337" s="42">
        <v>5000760</v>
      </c>
      <c r="D337" s="42" t="s">
        <v>37</v>
      </c>
      <c r="E337" s="42">
        <v>4.5</v>
      </c>
      <c r="F337" s="42" t="s">
        <v>22</v>
      </c>
      <c r="G337" s="32">
        <v>1641300</v>
      </c>
      <c r="H337" s="32">
        <v>0</v>
      </c>
      <c r="I337" s="32">
        <v>0</v>
      </c>
      <c r="J337" s="32">
        <v>0</v>
      </c>
      <c r="K337" s="33">
        <v>48800</v>
      </c>
      <c r="L337" s="33">
        <f t="shared" si="10"/>
        <v>1690100</v>
      </c>
      <c r="M337" s="42"/>
      <c r="N337" s="43"/>
      <c r="O337" s="34">
        <f t="shared" si="11"/>
        <v>1690100</v>
      </c>
    </row>
    <row r="338" spans="1:15" ht="15.75" thickBot="1">
      <c r="A338" s="42" t="s">
        <v>353</v>
      </c>
      <c r="B338" s="42">
        <v>235105</v>
      </c>
      <c r="C338" s="42">
        <v>9880548</v>
      </c>
      <c r="D338" s="42" t="s">
        <v>37</v>
      </c>
      <c r="E338" s="42">
        <v>3.5</v>
      </c>
      <c r="F338" s="42" t="s">
        <v>22</v>
      </c>
      <c r="G338" s="32">
        <v>1320000</v>
      </c>
      <c r="H338" s="32">
        <v>100000</v>
      </c>
      <c r="I338" s="32">
        <v>0</v>
      </c>
      <c r="J338" s="32">
        <v>0</v>
      </c>
      <c r="K338" s="33">
        <v>0</v>
      </c>
      <c r="L338" s="33">
        <f t="shared" si="10"/>
        <v>1420000</v>
      </c>
      <c r="M338" s="42"/>
      <c r="N338" s="43"/>
      <c r="O338" s="34">
        <f t="shared" si="11"/>
        <v>1420000</v>
      </c>
    </row>
    <row r="339" spans="1:15" ht="15.75" thickBot="1">
      <c r="A339" s="42" t="s">
        <v>355</v>
      </c>
      <c r="B339" s="42">
        <v>235954</v>
      </c>
      <c r="C339" s="42">
        <v>9513372</v>
      </c>
      <c r="D339" s="42" t="s">
        <v>37</v>
      </c>
      <c r="E339" s="42">
        <v>2.5</v>
      </c>
      <c r="F339" s="42" t="s">
        <v>22</v>
      </c>
      <c r="G339" s="32">
        <v>879000</v>
      </c>
      <c r="H339" s="32">
        <v>0</v>
      </c>
      <c r="I339" s="32">
        <v>0</v>
      </c>
      <c r="J339" s="32">
        <v>0</v>
      </c>
      <c r="K339" s="33">
        <v>0</v>
      </c>
      <c r="L339" s="33">
        <f t="shared" si="10"/>
        <v>879000</v>
      </c>
      <c r="M339" s="42"/>
      <c r="N339" s="43"/>
      <c r="O339" s="34">
        <f t="shared" si="11"/>
        <v>879000</v>
      </c>
    </row>
    <row r="340" spans="1:15" ht="15.75" thickBot="1">
      <c r="A340" s="42" t="s">
        <v>357</v>
      </c>
      <c r="B340" s="42">
        <v>236667</v>
      </c>
      <c r="C340" s="42">
        <v>1856990</v>
      </c>
      <c r="D340" s="42" t="s">
        <v>37</v>
      </c>
      <c r="E340" s="42">
        <v>4.7</v>
      </c>
      <c r="F340" s="42" t="s">
        <v>22</v>
      </c>
      <c r="G340" s="32">
        <v>1303600</v>
      </c>
      <c r="H340" s="32">
        <v>176400</v>
      </c>
      <c r="I340" s="32">
        <v>182500</v>
      </c>
      <c r="J340" s="32">
        <v>27100</v>
      </c>
      <c r="K340" s="33">
        <v>0</v>
      </c>
      <c r="L340" s="33">
        <f t="shared" si="10"/>
        <v>1689600</v>
      </c>
      <c r="M340" s="42"/>
      <c r="N340" s="43"/>
      <c r="O340" s="34">
        <f t="shared" si="11"/>
        <v>1689600</v>
      </c>
    </row>
    <row r="341" spans="1:15" ht="15.75" thickBot="1">
      <c r="A341" s="42" t="s">
        <v>359</v>
      </c>
      <c r="B341" s="42">
        <v>75154617</v>
      </c>
      <c r="C341" s="42">
        <v>1248456</v>
      </c>
      <c r="D341" s="42" t="s">
        <v>27</v>
      </c>
      <c r="E341" s="42" t="s">
        <v>22</v>
      </c>
      <c r="F341" s="42">
        <v>10</v>
      </c>
      <c r="G341" s="32">
        <v>2453600</v>
      </c>
      <c r="H341" s="32">
        <v>188400</v>
      </c>
      <c r="I341" s="32">
        <v>0</v>
      </c>
      <c r="J341" s="32">
        <v>0</v>
      </c>
      <c r="K341" s="33">
        <v>26200</v>
      </c>
      <c r="L341" s="33">
        <f t="shared" si="10"/>
        <v>2668200</v>
      </c>
      <c r="M341" s="42"/>
      <c r="N341" s="43"/>
      <c r="O341" s="34">
        <f t="shared" si="11"/>
        <v>2668200</v>
      </c>
    </row>
    <row r="342" spans="1:15" ht="15.75" thickBot="1">
      <c r="A342" s="42" t="s">
        <v>359</v>
      </c>
      <c r="B342" s="42">
        <v>75154617</v>
      </c>
      <c r="C342" s="42">
        <v>1328455</v>
      </c>
      <c r="D342" s="42" t="s">
        <v>37</v>
      </c>
      <c r="E342" s="42">
        <v>6</v>
      </c>
      <c r="F342" s="42" t="s">
        <v>22</v>
      </c>
      <c r="G342" s="32">
        <v>2170000</v>
      </c>
      <c r="H342" s="32">
        <v>165700</v>
      </c>
      <c r="I342" s="32">
        <v>0</v>
      </c>
      <c r="J342" s="32">
        <v>27800</v>
      </c>
      <c r="K342" s="33">
        <v>64600</v>
      </c>
      <c r="L342" s="33">
        <f t="shared" si="10"/>
        <v>2428100</v>
      </c>
      <c r="M342" s="42"/>
      <c r="N342" s="43"/>
      <c r="O342" s="34">
        <f t="shared" si="11"/>
        <v>2428100</v>
      </c>
    </row>
    <row r="343" spans="1:15" ht="15.75" thickBot="1">
      <c r="A343" s="42" t="s">
        <v>359</v>
      </c>
      <c r="B343" s="42">
        <v>75154617</v>
      </c>
      <c r="C343" s="42">
        <v>4599850</v>
      </c>
      <c r="D343" s="42" t="s">
        <v>25</v>
      </c>
      <c r="E343" s="42">
        <v>1.25</v>
      </c>
      <c r="F343" s="42" t="s">
        <v>22</v>
      </c>
      <c r="G343" s="32">
        <v>530100</v>
      </c>
      <c r="H343" s="32">
        <v>53100</v>
      </c>
      <c r="I343" s="32">
        <v>0</v>
      </c>
      <c r="J343" s="32">
        <v>8500</v>
      </c>
      <c r="K343" s="33">
        <v>15700</v>
      </c>
      <c r="L343" s="33">
        <f t="shared" si="10"/>
        <v>607400</v>
      </c>
      <c r="M343" s="42"/>
      <c r="N343" s="43"/>
      <c r="O343" s="34">
        <f t="shared" si="11"/>
        <v>607400</v>
      </c>
    </row>
    <row r="344" spans="1:15" ht="15.75" thickBot="1">
      <c r="A344" s="42" t="s">
        <v>359</v>
      </c>
      <c r="B344" s="42">
        <v>75154617</v>
      </c>
      <c r="C344" s="42">
        <v>7345306</v>
      </c>
      <c r="D344" s="42" t="s">
        <v>40</v>
      </c>
      <c r="E344" s="42" t="s">
        <v>22</v>
      </c>
      <c r="F344" s="42">
        <v>40</v>
      </c>
      <c r="G344" s="32">
        <v>6129700</v>
      </c>
      <c r="H344" s="32">
        <v>358500</v>
      </c>
      <c r="I344" s="32">
        <v>0</v>
      </c>
      <c r="J344" s="32">
        <v>46800</v>
      </c>
      <c r="K344" s="33">
        <v>182300</v>
      </c>
      <c r="L344" s="33">
        <f t="shared" si="10"/>
        <v>6717300</v>
      </c>
      <c r="M344" s="42"/>
      <c r="N344" s="43"/>
      <c r="O344" s="34">
        <f t="shared" si="11"/>
        <v>6717300</v>
      </c>
    </row>
    <row r="345" spans="1:15" ht="15.75" thickBot="1">
      <c r="A345" s="42" t="s">
        <v>361</v>
      </c>
      <c r="B345" s="42">
        <v>873667</v>
      </c>
      <c r="C345" s="42">
        <v>3139309</v>
      </c>
      <c r="D345" s="42" t="s">
        <v>40</v>
      </c>
      <c r="E345" s="42" t="s">
        <v>22</v>
      </c>
      <c r="F345" s="42">
        <v>96</v>
      </c>
      <c r="G345" s="32">
        <v>13812600</v>
      </c>
      <c r="H345" s="32">
        <v>1433900</v>
      </c>
      <c r="I345" s="32">
        <v>0</v>
      </c>
      <c r="J345" s="32">
        <v>670400</v>
      </c>
      <c r="K345" s="33">
        <v>410800</v>
      </c>
      <c r="L345" s="33">
        <f t="shared" si="10"/>
        <v>16327700</v>
      </c>
      <c r="M345" s="42"/>
      <c r="N345" s="43"/>
      <c r="O345" s="34">
        <f t="shared" si="11"/>
        <v>16327700</v>
      </c>
    </row>
    <row r="346" spans="1:15" ht="15.75" thickBot="1">
      <c r="A346" s="42" t="s">
        <v>361</v>
      </c>
      <c r="B346" s="42">
        <v>873667</v>
      </c>
      <c r="C346" s="42">
        <v>8447427</v>
      </c>
      <c r="D346" s="42" t="s">
        <v>37</v>
      </c>
      <c r="E346" s="42">
        <v>21.6</v>
      </c>
      <c r="F346" s="42" t="s">
        <v>22</v>
      </c>
      <c r="G346" s="32">
        <v>7725400</v>
      </c>
      <c r="H346" s="32">
        <v>848300</v>
      </c>
      <c r="I346" s="32">
        <v>0</v>
      </c>
      <c r="J346" s="32">
        <v>41700</v>
      </c>
      <c r="K346" s="33">
        <v>0</v>
      </c>
      <c r="L346" s="33">
        <f t="shared" si="10"/>
        <v>8615400</v>
      </c>
      <c r="M346" s="42"/>
      <c r="N346" s="43"/>
      <c r="O346" s="34">
        <f t="shared" si="11"/>
        <v>8615400</v>
      </c>
    </row>
    <row r="347" spans="1:15" ht="15.75" thickBot="1">
      <c r="A347" s="42" t="s">
        <v>363</v>
      </c>
      <c r="B347" s="42">
        <v>235300</v>
      </c>
      <c r="C347" s="42">
        <v>2825632</v>
      </c>
      <c r="D347" s="42" t="s">
        <v>37</v>
      </c>
      <c r="E347" s="42">
        <v>1</v>
      </c>
      <c r="F347" s="42" t="s">
        <v>22</v>
      </c>
      <c r="G347" s="32">
        <v>391900</v>
      </c>
      <c r="H347" s="32">
        <v>0</v>
      </c>
      <c r="I347" s="32">
        <v>118800</v>
      </c>
      <c r="J347" s="32">
        <v>0</v>
      </c>
      <c r="K347" s="33">
        <v>8100</v>
      </c>
      <c r="L347" s="33">
        <f t="shared" si="10"/>
        <v>518800</v>
      </c>
      <c r="M347" s="42"/>
      <c r="N347" s="43"/>
      <c r="O347" s="34">
        <f t="shared" si="11"/>
        <v>518800</v>
      </c>
    </row>
    <row r="348" spans="1:15" ht="15.75" thickBot="1">
      <c r="A348" s="42" t="s">
        <v>365</v>
      </c>
      <c r="B348" s="42">
        <v>231690</v>
      </c>
      <c r="C348" s="42">
        <v>1070780</v>
      </c>
      <c r="D348" s="42" t="s">
        <v>37</v>
      </c>
      <c r="E348" s="42">
        <v>3</v>
      </c>
      <c r="F348" s="42" t="s">
        <v>22</v>
      </c>
      <c r="G348" s="32">
        <v>1057800</v>
      </c>
      <c r="H348" s="32">
        <v>0</v>
      </c>
      <c r="I348" s="32">
        <v>0</v>
      </c>
      <c r="J348" s="32">
        <v>0</v>
      </c>
      <c r="K348" s="33">
        <v>31400</v>
      </c>
      <c r="L348" s="33">
        <f t="shared" si="10"/>
        <v>1089200</v>
      </c>
      <c r="M348" s="42"/>
      <c r="N348" s="43"/>
      <c r="O348" s="34">
        <f t="shared" si="11"/>
        <v>1089200</v>
      </c>
    </row>
    <row r="349" spans="1:15" ht="15.75" thickBot="1">
      <c r="A349" s="42" t="s">
        <v>367</v>
      </c>
      <c r="B349" s="42">
        <v>570931</v>
      </c>
      <c r="C349" s="42">
        <v>2991458</v>
      </c>
      <c r="D349" s="42" t="s">
        <v>74</v>
      </c>
      <c r="E349" s="42">
        <v>2.1</v>
      </c>
      <c r="F349" s="42" t="s">
        <v>22</v>
      </c>
      <c r="G349" s="32">
        <v>1000600</v>
      </c>
      <c r="H349" s="32">
        <v>109600</v>
      </c>
      <c r="I349" s="32">
        <v>0</v>
      </c>
      <c r="J349" s="32">
        <v>26400</v>
      </c>
      <c r="K349" s="33">
        <v>5200</v>
      </c>
      <c r="L349" s="33">
        <f t="shared" si="10"/>
        <v>1141800</v>
      </c>
      <c r="M349" s="42"/>
      <c r="N349" s="43"/>
      <c r="O349" s="34">
        <f t="shared" si="11"/>
        <v>1141800</v>
      </c>
    </row>
    <row r="350" spans="1:15" ht="15.75" thickBot="1">
      <c r="A350" s="42" t="s">
        <v>367</v>
      </c>
      <c r="B350" s="42">
        <v>570931</v>
      </c>
      <c r="C350" s="42">
        <v>4120874</v>
      </c>
      <c r="D350" s="42" t="s">
        <v>45</v>
      </c>
      <c r="E350" s="42">
        <v>4.2</v>
      </c>
      <c r="F350" s="42" t="s">
        <v>22</v>
      </c>
      <c r="G350" s="32">
        <v>1999200</v>
      </c>
      <c r="H350" s="32">
        <v>216900</v>
      </c>
      <c r="I350" s="32">
        <v>0</v>
      </c>
      <c r="J350" s="32">
        <v>39400</v>
      </c>
      <c r="K350" s="33">
        <v>97000</v>
      </c>
      <c r="L350" s="33">
        <f t="shared" si="10"/>
        <v>2352500</v>
      </c>
      <c r="M350" s="42"/>
      <c r="N350" s="43"/>
      <c r="O350" s="34">
        <f t="shared" si="11"/>
        <v>2352500</v>
      </c>
    </row>
    <row r="351" spans="1:15" ht="15.75" thickBot="1">
      <c r="A351" s="42" t="s">
        <v>367</v>
      </c>
      <c r="B351" s="42">
        <v>570931</v>
      </c>
      <c r="C351" s="42">
        <v>6526931</v>
      </c>
      <c r="D351" s="42" t="s">
        <v>83</v>
      </c>
      <c r="E351" s="42">
        <v>1</v>
      </c>
      <c r="F351" s="42" t="s">
        <v>22</v>
      </c>
      <c r="G351" s="32">
        <v>556200</v>
      </c>
      <c r="H351" s="32">
        <v>51500</v>
      </c>
      <c r="I351" s="32">
        <v>0</v>
      </c>
      <c r="J351" s="32">
        <v>8700</v>
      </c>
      <c r="K351" s="33">
        <v>27000</v>
      </c>
      <c r="L351" s="33">
        <f t="shared" si="10"/>
        <v>643400</v>
      </c>
      <c r="M351" s="42"/>
      <c r="N351" s="43"/>
      <c r="O351" s="34">
        <f t="shared" si="11"/>
        <v>643400</v>
      </c>
    </row>
    <row r="352" spans="1:15" ht="15.75" thickBot="1">
      <c r="A352" s="42" t="s">
        <v>369</v>
      </c>
      <c r="B352" s="42">
        <v>42727243</v>
      </c>
      <c r="C352" s="42">
        <v>2689612</v>
      </c>
      <c r="D352" s="42" t="s">
        <v>80</v>
      </c>
      <c r="E352" s="42" t="s">
        <v>22</v>
      </c>
      <c r="F352" s="42">
        <v>15</v>
      </c>
      <c r="G352" s="32">
        <v>4250100</v>
      </c>
      <c r="H352" s="32">
        <v>420900</v>
      </c>
      <c r="I352" s="32">
        <v>0</v>
      </c>
      <c r="J352" s="32">
        <v>120000</v>
      </c>
      <c r="K352" s="33">
        <v>0</v>
      </c>
      <c r="L352" s="33">
        <f t="shared" si="10"/>
        <v>4791000</v>
      </c>
      <c r="M352" s="42"/>
      <c r="N352" s="43"/>
      <c r="O352" s="34">
        <f t="shared" si="11"/>
        <v>4791000</v>
      </c>
    </row>
    <row r="353" spans="1:15" ht="15.75" thickBot="1">
      <c r="A353" s="42" t="s">
        <v>369</v>
      </c>
      <c r="B353" s="42">
        <v>42727243</v>
      </c>
      <c r="C353" s="42">
        <v>3146127</v>
      </c>
      <c r="D353" s="42" t="s">
        <v>49</v>
      </c>
      <c r="E353" s="42" t="s">
        <v>22</v>
      </c>
      <c r="F353" s="42">
        <v>35</v>
      </c>
      <c r="G353" s="32">
        <v>9599300</v>
      </c>
      <c r="H353" s="32">
        <v>1371100</v>
      </c>
      <c r="I353" s="32">
        <v>0</v>
      </c>
      <c r="J353" s="32">
        <v>417600</v>
      </c>
      <c r="K353" s="33">
        <v>0</v>
      </c>
      <c r="L353" s="33">
        <f t="shared" si="10"/>
        <v>11388000</v>
      </c>
      <c r="M353" s="42"/>
      <c r="N353" s="43"/>
      <c r="O353" s="34">
        <f t="shared" si="11"/>
        <v>11388000</v>
      </c>
    </row>
    <row r="354" spans="1:15" ht="15.75" thickBot="1">
      <c r="A354" s="42" t="s">
        <v>369</v>
      </c>
      <c r="B354" s="42">
        <v>42727243</v>
      </c>
      <c r="C354" s="42">
        <v>8609012</v>
      </c>
      <c r="D354" s="42" t="s">
        <v>27</v>
      </c>
      <c r="E354" s="42" t="s">
        <v>22</v>
      </c>
      <c r="F354" s="42">
        <v>12</v>
      </c>
      <c r="G354" s="32">
        <v>267100</v>
      </c>
      <c r="H354" s="32">
        <v>13100</v>
      </c>
      <c r="I354" s="32">
        <v>0</v>
      </c>
      <c r="J354" s="32">
        <v>5600</v>
      </c>
      <c r="K354" s="33">
        <v>0</v>
      </c>
      <c r="L354" s="33">
        <f t="shared" si="10"/>
        <v>285800</v>
      </c>
      <c r="M354" s="42"/>
      <c r="N354" s="43"/>
      <c r="O354" s="34">
        <f t="shared" si="11"/>
        <v>285800</v>
      </c>
    </row>
    <row r="355" spans="1:15" ht="15.75" thickBot="1">
      <c r="A355" s="42" t="s">
        <v>369</v>
      </c>
      <c r="B355" s="42">
        <v>42727243</v>
      </c>
      <c r="C355" s="42">
        <v>9510127</v>
      </c>
      <c r="D355" s="42" t="s">
        <v>50</v>
      </c>
      <c r="E355" s="42" t="s">
        <v>22</v>
      </c>
      <c r="F355" s="42">
        <v>15</v>
      </c>
      <c r="G355" s="32">
        <v>4170400</v>
      </c>
      <c r="H355" s="32">
        <v>310900</v>
      </c>
      <c r="I355" s="32">
        <v>0</v>
      </c>
      <c r="J355" s="32">
        <v>39400</v>
      </c>
      <c r="K355" s="33">
        <v>124100</v>
      </c>
      <c r="L355" s="33">
        <f t="shared" si="10"/>
        <v>4644800</v>
      </c>
      <c r="M355" s="42"/>
      <c r="N355" s="43"/>
      <c r="O355" s="34">
        <f t="shared" si="11"/>
        <v>4644800</v>
      </c>
    </row>
    <row r="356" spans="1:15" ht="15.75" thickBot="1">
      <c r="A356" s="42" t="s">
        <v>371</v>
      </c>
      <c r="B356" s="42">
        <v>26623064</v>
      </c>
      <c r="C356" s="42">
        <v>1674590</v>
      </c>
      <c r="D356" s="42" t="s">
        <v>21</v>
      </c>
      <c r="E356" s="42">
        <v>2.7</v>
      </c>
      <c r="F356" s="42" t="s">
        <v>22</v>
      </c>
      <c r="G356" s="32">
        <v>979100</v>
      </c>
      <c r="H356" s="32">
        <v>137700</v>
      </c>
      <c r="I356" s="32">
        <v>0</v>
      </c>
      <c r="J356" s="32">
        <v>15300</v>
      </c>
      <c r="K356" s="33">
        <v>29200</v>
      </c>
      <c r="L356" s="33">
        <f t="shared" si="10"/>
        <v>1161300</v>
      </c>
      <c r="M356" s="42"/>
      <c r="N356" s="43"/>
      <c r="O356" s="34">
        <f t="shared" si="11"/>
        <v>1161300</v>
      </c>
    </row>
    <row r="357" spans="1:15" ht="15.75" thickBot="1">
      <c r="A357" s="42" t="s">
        <v>371</v>
      </c>
      <c r="B357" s="42">
        <v>26623064</v>
      </c>
      <c r="C357" s="42">
        <v>4334040</v>
      </c>
      <c r="D357" s="42" t="s">
        <v>107</v>
      </c>
      <c r="E357" s="42">
        <v>3.77</v>
      </c>
      <c r="F357" s="42" t="s">
        <v>22</v>
      </c>
      <c r="G357" s="32">
        <v>1790900</v>
      </c>
      <c r="H357" s="32">
        <v>173800</v>
      </c>
      <c r="I357" s="32">
        <v>0</v>
      </c>
      <c r="J357" s="32">
        <v>19200</v>
      </c>
      <c r="K357" s="33">
        <v>86900</v>
      </c>
      <c r="L357" s="33">
        <f t="shared" si="10"/>
        <v>2070800</v>
      </c>
      <c r="M357" s="42"/>
      <c r="N357" s="43"/>
      <c r="O357" s="34">
        <f t="shared" si="11"/>
        <v>2070800</v>
      </c>
    </row>
    <row r="358" spans="1:15" ht="15.75" thickBot="1">
      <c r="A358" s="42" t="s">
        <v>373</v>
      </c>
      <c r="B358" s="42">
        <v>26679663</v>
      </c>
      <c r="C358" s="42">
        <v>2436647</v>
      </c>
      <c r="D358" s="42" t="s">
        <v>46</v>
      </c>
      <c r="E358" s="42">
        <v>0.28000000000000003</v>
      </c>
      <c r="F358" s="42" t="s">
        <v>22</v>
      </c>
      <c r="G358" s="32">
        <v>78500</v>
      </c>
      <c r="H358" s="32">
        <v>0</v>
      </c>
      <c r="I358" s="32">
        <v>0</v>
      </c>
      <c r="J358" s="32">
        <v>0</v>
      </c>
      <c r="K358" s="33">
        <v>3800</v>
      </c>
      <c r="L358" s="33">
        <f t="shared" si="10"/>
        <v>82300</v>
      </c>
      <c r="M358" s="42"/>
      <c r="N358" s="43"/>
      <c r="O358" s="34">
        <f t="shared" si="11"/>
        <v>82300</v>
      </c>
    </row>
    <row r="359" spans="1:15" ht="15.75" thickBot="1">
      <c r="A359" s="42" t="s">
        <v>373</v>
      </c>
      <c r="B359" s="42">
        <v>26679663</v>
      </c>
      <c r="C359" s="42">
        <v>9951392</v>
      </c>
      <c r="D359" s="42" t="s">
        <v>21</v>
      </c>
      <c r="E359" s="42">
        <v>4.2</v>
      </c>
      <c r="F359" s="42" t="s">
        <v>22</v>
      </c>
      <c r="G359" s="32">
        <v>2028700</v>
      </c>
      <c r="H359" s="32">
        <v>219500</v>
      </c>
      <c r="I359" s="32">
        <v>0</v>
      </c>
      <c r="J359" s="32">
        <v>54000</v>
      </c>
      <c r="K359" s="33">
        <v>60300</v>
      </c>
      <c r="L359" s="33">
        <f t="shared" si="10"/>
        <v>2362500</v>
      </c>
      <c r="M359" s="42"/>
      <c r="N359" s="43"/>
      <c r="O359" s="34">
        <f t="shared" si="11"/>
        <v>2362500</v>
      </c>
    </row>
    <row r="360" spans="1:15" ht="15.75" thickBot="1">
      <c r="A360" s="42" t="s">
        <v>375</v>
      </c>
      <c r="B360" s="42">
        <v>233234</v>
      </c>
      <c r="C360" s="42">
        <v>8213305</v>
      </c>
      <c r="D360" s="42" t="s">
        <v>37</v>
      </c>
      <c r="E360" s="42">
        <v>1</v>
      </c>
      <c r="F360" s="42" t="s">
        <v>22</v>
      </c>
      <c r="G360" s="32">
        <v>235100</v>
      </c>
      <c r="H360" s="32">
        <v>50000</v>
      </c>
      <c r="I360" s="32">
        <v>0</v>
      </c>
      <c r="J360" s="32">
        <v>0</v>
      </c>
      <c r="K360" s="33">
        <v>7000</v>
      </c>
      <c r="L360" s="33">
        <f t="shared" si="10"/>
        <v>292100</v>
      </c>
      <c r="M360" s="42"/>
      <c r="N360" s="43"/>
      <c r="O360" s="34">
        <f t="shared" si="11"/>
        <v>292100</v>
      </c>
    </row>
    <row r="361" spans="1:15" ht="15.75" thickBot="1">
      <c r="A361" s="42" t="s">
        <v>377</v>
      </c>
      <c r="B361" s="42">
        <v>236861</v>
      </c>
      <c r="C361" s="42">
        <v>6293859</v>
      </c>
      <c r="D361" s="42" t="s">
        <v>37</v>
      </c>
      <c r="E361" s="42">
        <v>1.3</v>
      </c>
      <c r="F361" s="42" t="s">
        <v>22</v>
      </c>
      <c r="G361" s="32">
        <v>238500</v>
      </c>
      <c r="H361" s="32">
        <v>0</v>
      </c>
      <c r="I361" s="32">
        <v>0</v>
      </c>
      <c r="J361" s="32">
        <v>0</v>
      </c>
      <c r="K361" s="33">
        <v>7000</v>
      </c>
      <c r="L361" s="33">
        <f t="shared" si="10"/>
        <v>245500</v>
      </c>
      <c r="M361" s="42"/>
      <c r="N361" s="43"/>
      <c r="O361" s="34">
        <f t="shared" si="11"/>
        <v>245500</v>
      </c>
    </row>
    <row r="362" spans="1:15" ht="15.75" thickBot="1">
      <c r="A362" s="42" t="s">
        <v>379</v>
      </c>
      <c r="B362" s="42">
        <v>238163</v>
      </c>
      <c r="C362" s="42">
        <v>3948345</v>
      </c>
      <c r="D362" s="42" t="s">
        <v>37</v>
      </c>
      <c r="E362" s="42">
        <v>3</v>
      </c>
      <c r="F362" s="42" t="s">
        <v>22</v>
      </c>
      <c r="G362" s="32">
        <v>470200</v>
      </c>
      <c r="H362" s="32">
        <v>0</v>
      </c>
      <c r="I362" s="32">
        <v>0</v>
      </c>
      <c r="J362" s="32">
        <v>0</v>
      </c>
      <c r="K362" s="33">
        <v>14000</v>
      </c>
      <c r="L362" s="33">
        <f t="shared" si="10"/>
        <v>484200</v>
      </c>
      <c r="M362" s="42"/>
      <c r="N362" s="43"/>
      <c r="O362" s="34">
        <f t="shared" si="11"/>
        <v>484200</v>
      </c>
    </row>
    <row r="363" spans="1:15" ht="15.75" thickBot="1">
      <c r="A363" s="42" t="s">
        <v>381</v>
      </c>
      <c r="B363" s="42">
        <v>237060</v>
      </c>
      <c r="C363" s="42">
        <v>4344492</v>
      </c>
      <c r="D363" s="42" t="s">
        <v>37</v>
      </c>
      <c r="E363" s="42">
        <v>4</v>
      </c>
      <c r="F363" s="42" t="s">
        <v>22</v>
      </c>
      <c r="G363" s="32">
        <v>1264300</v>
      </c>
      <c r="H363" s="32">
        <v>0</v>
      </c>
      <c r="I363" s="32">
        <v>0</v>
      </c>
      <c r="J363" s="32">
        <v>0</v>
      </c>
      <c r="K363" s="33">
        <v>37700</v>
      </c>
      <c r="L363" s="33">
        <f t="shared" si="10"/>
        <v>1302000</v>
      </c>
      <c r="M363" s="42"/>
      <c r="N363" s="43"/>
      <c r="O363" s="34">
        <f t="shared" si="11"/>
        <v>1302000</v>
      </c>
    </row>
    <row r="364" spans="1:15" ht="15.75" thickBot="1">
      <c r="A364" s="42" t="s">
        <v>383</v>
      </c>
      <c r="B364" s="42">
        <v>233901</v>
      </c>
      <c r="C364" s="42">
        <v>7545894</v>
      </c>
      <c r="D364" s="42" t="s">
        <v>37</v>
      </c>
      <c r="E364" s="42">
        <v>3</v>
      </c>
      <c r="F364" s="42" t="s">
        <v>22</v>
      </c>
      <c r="G364" s="32">
        <v>1152000</v>
      </c>
      <c r="H364" s="32">
        <v>100400</v>
      </c>
      <c r="I364" s="32">
        <v>0</v>
      </c>
      <c r="J364" s="32">
        <v>0</v>
      </c>
      <c r="K364" s="33">
        <v>34200</v>
      </c>
      <c r="L364" s="33">
        <f t="shared" si="10"/>
        <v>1286600</v>
      </c>
      <c r="M364" s="42"/>
      <c r="N364" s="43"/>
      <c r="O364" s="34">
        <f t="shared" si="11"/>
        <v>1286600</v>
      </c>
    </row>
    <row r="365" spans="1:15" ht="15.75" thickBot="1">
      <c r="A365" s="42" t="s">
        <v>385</v>
      </c>
      <c r="B365" s="42">
        <v>49543547</v>
      </c>
      <c r="C365" s="42">
        <v>1228652</v>
      </c>
      <c r="D365" s="42" t="s">
        <v>83</v>
      </c>
      <c r="E365" s="42">
        <v>5.4</v>
      </c>
      <c r="F365" s="42" t="s">
        <v>22</v>
      </c>
      <c r="G365" s="32">
        <v>2779500</v>
      </c>
      <c r="H365" s="32">
        <v>246200</v>
      </c>
      <c r="I365" s="32">
        <v>0</v>
      </c>
      <c r="J365" s="32">
        <v>60200</v>
      </c>
      <c r="K365" s="33">
        <v>134900</v>
      </c>
      <c r="L365" s="33">
        <f t="shared" si="10"/>
        <v>3220800</v>
      </c>
      <c r="M365" s="42"/>
      <c r="N365" s="43">
        <v>25349</v>
      </c>
      <c r="O365" s="34">
        <f t="shared" si="11"/>
        <v>3195451</v>
      </c>
    </row>
    <row r="366" spans="1:15" ht="15.75" thickBot="1">
      <c r="A366" s="42" t="s">
        <v>385</v>
      </c>
      <c r="B366" s="42">
        <v>49543547</v>
      </c>
      <c r="C366" s="42">
        <v>1590094</v>
      </c>
      <c r="D366" s="42" t="s">
        <v>37</v>
      </c>
      <c r="E366" s="42">
        <v>4</v>
      </c>
      <c r="F366" s="42" t="s">
        <v>22</v>
      </c>
      <c r="G366" s="32">
        <v>1793200</v>
      </c>
      <c r="H366" s="32">
        <v>183600</v>
      </c>
      <c r="I366" s="32">
        <v>0</v>
      </c>
      <c r="J366" s="32">
        <v>23400</v>
      </c>
      <c r="K366" s="33">
        <v>53300</v>
      </c>
      <c r="L366" s="33">
        <f t="shared" si="10"/>
        <v>2053500</v>
      </c>
      <c r="M366" s="42"/>
      <c r="N366" s="43"/>
      <c r="O366" s="34">
        <f t="shared" si="11"/>
        <v>2053500</v>
      </c>
    </row>
    <row r="367" spans="1:15" ht="15.75" thickBot="1">
      <c r="A367" s="42" t="s">
        <v>385</v>
      </c>
      <c r="B367" s="42">
        <v>49543547</v>
      </c>
      <c r="C367" s="42">
        <v>3930580</v>
      </c>
      <c r="D367" s="42" t="s">
        <v>45</v>
      </c>
      <c r="E367" s="42">
        <v>1.7</v>
      </c>
      <c r="F367" s="42" t="s">
        <v>22</v>
      </c>
      <c r="G367" s="32">
        <v>821900</v>
      </c>
      <c r="H367" s="32">
        <v>77300</v>
      </c>
      <c r="I367" s="32">
        <v>0</v>
      </c>
      <c r="J367" s="32">
        <v>12800</v>
      </c>
      <c r="K367" s="33">
        <v>39900</v>
      </c>
      <c r="L367" s="33">
        <f t="shared" si="10"/>
        <v>951900</v>
      </c>
      <c r="M367" s="42"/>
      <c r="N367" s="43">
        <v>9125</v>
      </c>
      <c r="O367" s="34">
        <f t="shared" si="11"/>
        <v>942775</v>
      </c>
    </row>
    <row r="368" spans="1:15" ht="15.75" thickBot="1">
      <c r="A368" s="42" t="s">
        <v>385</v>
      </c>
      <c r="B368" s="42">
        <v>49543547</v>
      </c>
      <c r="C368" s="42">
        <v>3974577</v>
      </c>
      <c r="D368" s="42" t="s">
        <v>107</v>
      </c>
      <c r="E368" s="42">
        <v>4.5</v>
      </c>
      <c r="F368" s="42" t="s">
        <v>22</v>
      </c>
      <c r="G368" s="32">
        <v>2709200</v>
      </c>
      <c r="H368" s="32">
        <v>236000</v>
      </c>
      <c r="I368" s="32">
        <v>0</v>
      </c>
      <c r="J368" s="32">
        <v>73600</v>
      </c>
      <c r="K368" s="33">
        <v>61900</v>
      </c>
      <c r="L368" s="33">
        <f t="shared" si="10"/>
        <v>3080700</v>
      </c>
      <c r="M368" s="42"/>
      <c r="N368" s="43"/>
      <c r="O368" s="34">
        <f t="shared" si="11"/>
        <v>3080700</v>
      </c>
    </row>
    <row r="369" spans="1:15" ht="15.75" thickBot="1">
      <c r="A369" s="42" t="s">
        <v>385</v>
      </c>
      <c r="B369" s="42">
        <v>49543547</v>
      </c>
      <c r="C369" s="42">
        <v>4828714</v>
      </c>
      <c r="D369" s="42" t="s">
        <v>26</v>
      </c>
      <c r="E369" s="42">
        <v>3.34</v>
      </c>
      <c r="F369" s="42" t="s">
        <v>22</v>
      </c>
      <c r="G369" s="32">
        <v>1774100</v>
      </c>
      <c r="H369" s="32">
        <v>154700</v>
      </c>
      <c r="I369" s="32">
        <v>0</v>
      </c>
      <c r="J369" s="32">
        <v>33500</v>
      </c>
      <c r="K369" s="33">
        <v>86100</v>
      </c>
      <c r="L369" s="33">
        <f t="shared" si="10"/>
        <v>2048400</v>
      </c>
      <c r="M369" s="42"/>
      <c r="N369" s="43"/>
      <c r="O369" s="34">
        <f t="shared" si="11"/>
        <v>2048400</v>
      </c>
    </row>
    <row r="370" spans="1:15" ht="15.75" thickBot="1">
      <c r="A370" s="42" t="s">
        <v>385</v>
      </c>
      <c r="B370" s="42">
        <v>49543547</v>
      </c>
      <c r="C370" s="42">
        <v>5685092</v>
      </c>
      <c r="D370" s="42" t="s">
        <v>548</v>
      </c>
      <c r="E370" s="42">
        <v>0.4</v>
      </c>
      <c r="F370" s="42" t="s">
        <v>22</v>
      </c>
      <c r="G370" s="32">
        <v>188300</v>
      </c>
      <c r="H370" s="32">
        <v>16800</v>
      </c>
      <c r="I370" s="32">
        <v>0</v>
      </c>
      <c r="J370" s="32">
        <v>3900</v>
      </c>
      <c r="K370" s="33">
        <v>9200</v>
      </c>
      <c r="L370" s="33">
        <f t="shared" si="10"/>
        <v>218200</v>
      </c>
      <c r="M370" s="42"/>
      <c r="N370" s="43"/>
      <c r="O370" s="34">
        <f t="shared" si="11"/>
        <v>218200</v>
      </c>
    </row>
    <row r="371" spans="1:15" ht="15.75" thickBot="1">
      <c r="A371" s="42" t="s">
        <v>385</v>
      </c>
      <c r="B371" s="42">
        <v>49543547</v>
      </c>
      <c r="C371" s="42">
        <v>6169533</v>
      </c>
      <c r="D371" s="42" t="s">
        <v>74</v>
      </c>
      <c r="E371" s="42">
        <v>3.12</v>
      </c>
      <c r="F371" s="42" t="s">
        <v>22</v>
      </c>
      <c r="G371" s="32">
        <v>750500</v>
      </c>
      <c r="H371" s="32">
        <v>128500</v>
      </c>
      <c r="I371" s="32">
        <v>0</v>
      </c>
      <c r="J371" s="32">
        <v>23400</v>
      </c>
      <c r="K371" s="33">
        <v>3900</v>
      </c>
      <c r="L371" s="33">
        <f t="shared" si="10"/>
        <v>906300</v>
      </c>
      <c r="M371" s="42"/>
      <c r="N371" s="43">
        <v>15696</v>
      </c>
      <c r="O371" s="34">
        <f t="shared" si="11"/>
        <v>890604</v>
      </c>
    </row>
    <row r="372" spans="1:15" ht="15.75" thickBot="1">
      <c r="A372" s="42" t="s">
        <v>385</v>
      </c>
      <c r="B372" s="42">
        <v>49543547</v>
      </c>
      <c r="C372" s="42">
        <v>8884756</v>
      </c>
      <c r="D372" s="42" t="s">
        <v>79</v>
      </c>
      <c r="E372" s="42">
        <v>6.85</v>
      </c>
      <c r="F372" s="42" t="s">
        <v>22</v>
      </c>
      <c r="G372" s="32">
        <v>3744800</v>
      </c>
      <c r="H372" s="32">
        <v>313100</v>
      </c>
      <c r="I372" s="32">
        <v>0</v>
      </c>
      <c r="J372" s="32">
        <v>61300</v>
      </c>
      <c r="K372" s="33">
        <v>164400</v>
      </c>
      <c r="L372" s="33">
        <f t="shared" si="10"/>
        <v>4283600</v>
      </c>
      <c r="M372" s="42"/>
      <c r="N372" s="43"/>
      <c r="O372" s="34">
        <f t="shared" si="11"/>
        <v>4283600</v>
      </c>
    </row>
    <row r="373" spans="1:15" ht="15.75" thickBot="1">
      <c r="A373" s="42" t="s">
        <v>385</v>
      </c>
      <c r="B373" s="42">
        <v>49543547</v>
      </c>
      <c r="C373" s="42">
        <v>9787962</v>
      </c>
      <c r="D373" s="42" t="s">
        <v>46</v>
      </c>
      <c r="E373" s="42">
        <v>4.54</v>
      </c>
      <c r="F373" s="42" t="s">
        <v>22</v>
      </c>
      <c r="G373" s="32">
        <v>1710100</v>
      </c>
      <c r="H373" s="32">
        <v>200100</v>
      </c>
      <c r="I373" s="32">
        <v>0</v>
      </c>
      <c r="J373" s="32">
        <v>37500</v>
      </c>
      <c r="K373" s="33">
        <v>83000</v>
      </c>
      <c r="L373" s="33">
        <f t="shared" si="10"/>
        <v>2030700</v>
      </c>
      <c r="M373" s="42"/>
      <c r="N373" s="43"/>
      <c r="O373" s="34">
        <f t="shared" si="11"/>
        <v>2030700</v>
      </c>
    </row>
    <row r="374" spans="1:15" ht="15.75" thickBot="1">
      <c r="A374" s="42" t="s">
        <v>387</v>
      </c>
      <c r="B374" s="42">
        <v>27085031</v>
      </c>
      <c r="C374" s="42">
        <v>6315656</v>
      </c>
      <c r="D374" s="42" t="s">
        <v>27</v>
      </c>
      <c r="E374" s="42" t="s">
        <v>22</v>
      </c>
      <c r="F374" s="42">
        <v>2</v>
      </c>
      <c r="G374" s="32">
        <v>490600</v>
      </c>
      <c r="H374" s="32">
        <v>0</v>
      </c>
      <c r="I374" s="32">
        <v>0</v>
      </c>
      <c r="J374" s="32">
        <v>0</v>
      </c>
      <c r="K374" s="33">
        <v>5300</v>
      </c>
      <c r="L374" s="33">
        <f t="shared" si="10"/>
        <v>495900</v>
      </c>
      <c r="M374" s="42"/>
      <c r="N374" s="43">
        <v>495900</v>
      </c>
      <c r="O374" s="34">
        <f t="shared" si="11"/>
        <v>0</v>
      </c>
    </row>
    <row r="375" spans="1:15" ht="15.75" thickBot="1">
      <c r="A375" s="42" t="s">
        <v>389</v>
      </c>
      <c r="B375" s="42">
        <v>425745</v>
      </c>
      <c r="C375" s="42">
        <v>9596726</v>
      </c>
      <c r="D375" s="42" t="s">
        <v>104</v>
      </c>
      <c r="E375" s="42">
        <v>4.0999999999999996</v>
      </c>
      <c r="F375" s="42" t="s">
        <v>22</v>
      </c>
      <c r="G375" s="32">
        <v>2384000</v>
      </c>
      <c r="H375" s="32">
        <v>0</v>
      </c>
      <c r="I375" s="32">
        <v>0</v>
      </c>
      <c r="J375" s="32">
        <v>0</v>
      </c>
      <c r="K375" s="33">
        <v>115700</v>
      </c>
      <c r="L375" s="33">
        <f t="shared" si="10"/>
        <v>2499700</v>
      </c>
      <c r="M375" s="42"/>
      <c r="N375" s="43">
        <v>225012</v>
      </c>
      <c r="O375" s="34">
        <f t="shared" si="11"/>
        <v>2274688</v>
      </c>
    </row>
    <row r="376" spans="1:15" ht="15.75" thickBot="1">
      <c r="A376" s="42" t="s">
        <v>391</v>
      </c>
      <c r="B376" s="42">
        <v>27641163</v>
      </c>
      <c r="C376" s="42">
        <v>3734500</v>
      </c>
      <c r="D376" s="42" t="s">
        <v>37</v>
      </c>
      <c r="E376" s="42">
        <v>12.45</v>
      </c>
      <c r="F376" s="42" t="s">
        <v>22</v>
      </c>
      <c r="G376" s="32">
        <v>3005300</v>
      </c>
      <c r="H376" s="32">
        <v>367000</v>
      </c>
      <c r="I376" s="32">
        <v>0</v>
      </c>
      <c r="J376" s="32">
        <v>0</v>
      </c>
      <c r="K376" s="33">
        <v>89400</v>
      </c>
      <c r="L376" s="33">
        <f t="shared" si="10"/>
        <v>3461700</v>
      </c>
      <c r="M376" s="42"/>
      <c r="N376" s="43"/>
      <c r="O376" s="34">
        <f t="shared" si="11"/>
        <v>3461700</v>
      </c>
    </row>
    <row r="377" spans="1:15" ht="15.75" thickBot="1">
      <c r="A377" s="42" t="s">
        <v>393</v>
      </c>
      <c r="B377" s="42">
        <v>71294481</v>
      </c>
      <c r="C377" s="42">
        <v>3689376</v>
      </c>
      <c r="D377" s="42" t="s">
        <v>37</v>
      </c>
      <c r="E377" s="42">
        <v>7</v>
      </c>
      <c r="F377" s="42" t="s">
        <v>22</v>
      </c>
      <c r="G377" s="32">
        <v>2736800</v>
      </c>
      <c r="H377" s="32">
        <v>357500</v>
      </c>
      <c r="I377" s="32">
        <v>0</v>
      </c>
      <c r="J377" s="32">
        <v>42500</v>
      </c>
      <c r="K377" s="33">
        <v>81400</v>
      </c>
      <c r="L377" s="33">
        <f t="shared" si="10"/>
        <v>3218200</v>
      </c>
      <c r="M377" s="42"/>
      <c r="N377" s="43">
        <v>1906074</v>
      </c>
      <c r="O377" s="34">
        <f t="shared" si="11"/>
        <v>1312126</v>
      </c>
    </row>
    <row r="378" spans="1:15" ht="15.75" thickBot="1">
      <c r="A378" s="42" t="s">
        <v>395</v>
      </c>
      <c r="B378" s="42">
        <v>61926973</v>
      </c>
      <c r="C378" s="42">
        <v>1584495</v>
      </c>
      <c r="D378" s="42" t="s">
        <v>37</v>
      </c>
      <c r="E378" s="42">
        <v>18.3</v>
      </c>
      <c r="F378" s="42" t="s">
        <v>22</v>
      </c>
      <c r="G378" s="32">
        <v>4303300</v>
      </c>
      <c r="H378" s="32">
        <v>640500</v>
      </c>
      <c r="I378" s="32">
        <v>0</v>
      </c>
      <c r="J378" s="32">
        <v>81700</v>
      </c>
      <c r="K378" s="33">
        <v>127900</v>
      </c>
      <c r="L378" s="33">
        <f t="shared" si="10"/>
        <v>5153400</v>
      </c>
      <c r="M378" s="42"/>
      <c r="N378" s="43"/>
      <c r="O378" s="34">
        <f t="shared" si="11"/>
        <v>5153400</v>
      </c>
    </row>
    <row r="379" spans="1:15" ht="15.75" thickBot="1">
      <c r="A379" s="42" t="s">
        <v>397</v>
      </c>
      <c r="B379" s="42">
        <v>8592241</v>
      </c>
      <c r="C379" s="42">
        <v>7302248</v>
      </c>
      <c r="D379" s="42" t="s">
        <v>37</v>
      </c>
      <c r="E379" s="42">
        <v>15</v>
      </c>
      <c r="F379" s="42" t="s">
        <v>22</v>
      </c>
      <c r="G379" s="32">
        <v>5670200</v>
      </c>
      <c r="H379" s="32">
        <v>756800</v>
      </c>
      <c r="I379" s="32">
        <v>0</v>
      </c>
      <c r="J379" s="32">
        <v>38700</v>
      </c>
      <c r="K379" s="33">
        <v>168600</v>
      </c>
      <c r="L379" s="33">
        <f t="shared" si="10"/>
        <v>6634300</v>
      </c>
      <c r="M379" s="42"/>
      <c r="N379" s="43"/>
      <c r="O379" s="34">
        <f t="shared" si="11"/>
        <v>6634300</v>
      </c>
    </row>
    <row r="380" spans="1:15" ht="15.75" thickBot="1">
      <c r="A380" s="42" t="s">
        <v>399</v>
      </c>
      <c r="B380" s="42">
        <v>48954845</v>
      </c>
      <c r="C380" s="42">
        <v>4456461</v>
      </c>
      <c r="D380" s="42" t="s">
        <v>37</v>
      </c>
      <c r="E380" s="42">
        <v>6.25</v>
      </c>
      <c r="F380" s="42" t="s">
        <v>22</v>
      </c>
      <c r="G380" s="32">
        <v>2840500</v>
      </c>
      <c r="H380" s="32">
        <v>292500</v>
      </c>
      <c r="I380" s="32">
        <v>0</v>
      </c>
      <c r="J380" s="32">
        <v>42500</v>
      </c>
      <c r="K380" s="33">
        <v>27200</v>
      </c>
      <c r="L380" s="33">
        <f t="shared" si="10"/>
        <v>3202700</v>
      </c>
      <c r="M380" s="42"/>
      <c r="N380" s="43"/>
      <c r="O380" s="34">
        <f t="shared" si="11"/>
        <v>3202700</v>
      </c>
    </row>
    <row r="381" spans="1:15" ht="15.75" thickBot="1">
      <c r="A381" s="42" t="s">
        <v>401</v>
      </c>
      <c r="B381" s="42">
        <v>42718325</v>
      </c>
      <c r="C381" s="42">
        <v>1194980</v>
      </c>
      <c r="D381" s="42" t="s">
        <v>37</v>
      </c>
      <c r="E381" s="42">
        <v>33.33</v>
      </c>
      <c r="F381" s="42" t="s">
        <v>22</v>
      </c>
      <c r="G381" s="32">
        <v>10667100</v>
      </c>
      <c r="H381" s="32">
        <v>852200</v>
      </c>
      <c r="I381" s="32">
        <v>0</v>
      </c>
      <c r="J381" s="32">
        <v>0</v>
      </c>
      <c r="K381" s="33">
        <v>317200</v>
      </c>
      <c r="L381" s="33">
        <f t="shared" si="10"/>
        <v>11836500</v>
      </c>
      <c r="M381" s="42"/>
      <c r="N381" s="43"/>
      <c r="O381" s="34">
        <f t="shared" si="11"/>
        <v>11836500</v>
      </c>
    </row>
    <row r="382" spans="1:15" ht="15.75" thickBot="1">
      <c r="A382" s="42" t="s">
        <v>401</v>
      </c>
      <c r="B382" s="42">
        <v>42718325</v>
      </c>
      <c r="C382" s="42">
        <v>4143042</v>
      </c>
      <c r="D382" s="42" t="s">
        <v>25</v>
      </c>
      <c r="E382" s="42">
        <v>2.57</v>
      </c>
      <c r="F382" s="42" t="s">
        <v>22</v>
      </c>
      <c r="G382" s="32">
        <v>509500</v>
      </c>
      <c r="H382" s="32">
        <v>52800</v>
      </c>
      <c r="I382" s="32">
        <v>0</v>
      </c>
      <c r="J382" s="32">
        <v>0</v>
      </c>
      <c r="K382" s="33">
        <v>15200</v>
      </c>
      <c r="L382" s="33">
        <f t="shared" si="10"/>
        <v>577500</v>
      </c>
      <c r="M382" s="42"/>
      <c r="N382" s="43"/>
      <c r="O382" s="34">
        <f t="shared" si="11"/>
        <v>577500</v>
      </c>
    </row>
    <row r="383" spans="1:15" ht="15.75" thickBot="1">
      <c r="A383" s="42" t="s">
        <v>401</v>
      </c>
      <c r="B383" s="42">
        <v>42718325</v>
      </c>
      <c r="C383" s="42">
        <v>5293151</v>
      </c>
      <c r="D383" s="42" t="s">
        <v>27</v>
      </c>
      <c r="E383" s="42">
        <v>1.1399999999999999</v>
      </c>
      <c r="F383" s="42">
        <v>2</v>
      </c>
      <c r="G383" s="32">
        <v>340900</v>
      </c>
      <c r="H383" s="32">
        <v>36700</v>
      </c>
      <c r="I383" s="32">
        <v>0</v>
      </c>
      <c r="J383" s="32">
        <v>0</v>
      </c>
      <c r="K383" s="33">
        <v>10200</v>
      </c>
      <c r="L383" s="33">
        <f t="shared" si="10"/>
        <v>387800</v>
      </c>
      <c r="M383" s="42"/>
      <c r="N383" s="43"/>
      <c r="O383" s="34">
        <f t="shared" si="11"/>
        <v>387800</v>
      </c>
    </row>
    <row r="384" spans="1:15" ht="15.75" thickBot="1">
      <c r="A384" s="42" t="s">
        <v>401</v>
      </c>
      <c r="B384" s="42">
        <v>42718325</v>
      </c>
      <c r="C384" s="42">
        <v>6194305</v>
      </c>
      <c r="D384" s="42" t="s">
        <v>21</v>
      </c>
      <c r="E384" s="42">
        <v>5.6</v>
      </c>
      <c r="F384" s="42" t="s">
        <v>22</v>
      </c>
      <c r="G384" s="32">
        <v>1800000</v>
      </c>
      <c r="H384" s="32">
        <v>192100</v>
      </c>
      <c r="I384" s="32">
        <v>0</v>
      </c>
      <c r="J384" s="32">
        <v>0</v>
      </c>
      <c r="K384" s="33">
        <v>0</v>
      </c>
      <c r="L384" s="33">
        <f t="shared" si="10"/>
        <v>1992100</v>
      </c>
      <c r="M384" s="42"/>
      <c r="N384" s="43"/>
      <c r="O384" s="34">
        <f t="shared" si="11"/>
        <v>1992100</v>
      </c>
    </row>
    <row r="385" spans="1:15" ht="15.75" thickBot="1">
      <c r="A385" s="42" t="s">
        <v>401</v>
      </c>
      <c r="B385" s="42">
        <v>42718325</v>
      </c>
      <c r="C385" s="42">
        <v>8369918</v>
      </c>
      <c r="D385" s="42" t="s">
        <v>403</v>
      </c>
      <c r="E385" s="42">
        <v>4.2</v>
      </c>
      <c r="F385" s="42" t="s">
        <v>22</v>
      </c>
      <c r="G385" s="32">
        <v>1435700</v>
      </c>
      <c r="H385" s="32">
        <v>176700</v>
      </c>
      <c r="I385" s="32">
        <v>0</v>
      </c>
      <c r="J385" s="32">
        <v>0</v>
      </c>
      <c r="K385" s="33">
        <v>0</v>
      </c>
      <c r="L385" s="33">
        <f t="shared" si="10"/>
        <v>1612400</v>
      </c>
      <c r="M385" s="42"/>
      <c r="N385" s="43"/>
      <c r="O385" s="34">
        <f t="shared" si="11"/>
        <v>1612400</v>
      </c>
    </row>
    <row r="386" spans="1:15" ht="15.75" thickBot="1">
      <c r="A386" s="42" t="s">
        <v>404</v>
      </c>
      <c r="B386" s="42">
        <v>61883531</v>
      </c>
      <c r="C386" s="42">
        <v>5872419</v>
      </c>
      <c r="D386" s="42" t="s">
        <v>37</v>
      </c>
      <c r="E386" s="42">
        <v>8</v>
      </c>
      <c r="F386" s="42" t="s">
        <v>22</v>
      </c>
      <c r="G386" s="32">
        <v>2465800</v>
      </c>
      <c r="H386" s="32">
        <v>337700</v>
      </c>
      <c r="I386" s="32">
        <v>0</v>
      </c>
      <c r="J386" s="32">
        <v>63800</v>
      </c>
      <c r="K386" s="33">
        <v>73400</v>
      </c>
      <c r="L386" s="33">
        <f t="shared" si="10"/>
        <v>2940700</v>
      </c>
      <c r="M386" s="42"/>
      <c r="N386" s="43"/>
      <c r="O386" s="34">
        <f t="shared" si="11"/>
        <v>2940700</v>
      </c>
    </row>
    <row r="387" spans="1:15" ht="15.75" thickBot="1">
      <c r="A387" s="42" t="s">
        <v>404</v>
      </c>
      <c r="B387" s="42">
        <v>61883531</v>
      </c>
      <c r="C387" s="42">
        <v>7109933</v>
      </c>
      <c r="D387" s="42" t="s">
        <v>25</v>
      </c>
      <c r="E387" s="42">
        <v>1.1000000000000001</v>
      </c>
      <c r="F387" s="42" t="s">
        <v>22</v>
      </c>
      <c r="G387" s="32">
        <v>305900</v>
      </c>
      <c r="H387" s="32">
        <v>47300</v>
      </c>
      <c r="I387" s="32">
        <v>0</v>
      </c>
      <c r="J387" s="32">
        <v>0</v>
      </c>
      <c r="K387" s="33">
        <v>9100</v>
      </c>
      <c r="L387" s="33">
        <f t="shared" si="10"/>
        <v>362300</v>
      </c>
      <c r="M387" s="42"/>
      <c r="N387" s="43"/>
      <c r="O387" s="34">
        <f t="shared" si="11"/>
        <v>362300</v>
      </c>
    </row>
    <row r="388" spans="1:15" ht="15.75" thickBot="1">
      <c r="A388" s="42" t="s">
        <v>406</v>
      </c>
      <c r="B388" s="42">
        <v>29010730</v>
      </c>
      <c r="C388" s="42">
        <v>1342734</v>
      </c>
      <c r="D388" s="42" t="s">
        <v>37</v>
      </c>
      <c r="E388" s="42">
        <v>3.41</v>
      </c>
      <c r="F388" s="42" t="s">
        <v>22</v>
      </c>
      <c r="G388" s="32">
        <v>1103000</v>
      </c>
      <c r="H388" s="32">
        <v>51300</v>
      </c>
      <c r="I388" s="32">
        <v>0</v>
      </c>
      <c r="J388" s="32">
        <v>17100</v>
      </c>
      <c r="K388" s="33">
        <v>32800</v>
      </c>
      <c r="L388" s="33">
        <f t="shared" si="10"/>
        <v>1204200</v>
      </c>
      <c r="M388" s="42"/>
      <c r="N388" s="43">
        <v>2000</v>
      </c>
      <c r="O388" s="34">
        <f t="shared" si="11"/>
        <v>1202200</v>
      </c>
    </row>
    <row r="389" spans="1:15" ht="15.75" thickBot="1">
      <c r="A389" s="42" t="s">
        <v>406</v>
      </c>
      <c r="B389" s="42">
        <v>29010730</v>
      </c>
      <c r="C389" s="42">
        <v>2077819</v>
      </c>
      <c r="D389" s="42" t="s">
        <v>21</v>
      </c>
      <c r="E389" s="42">
        <v>1.82</v>
      </c>
      <c r="F389" s="42" t="s">
        <v>22</v>
      </c>
      <c r="G389" s="32">
        <v>490700</v>
      </c>
      <c r="H389" s="32">
        <v>30700</v>
      </c>
      <c r="I389" s="32">
        <v>0</v>
      </c>
      <c r="J389" s="32">
        <v>0</v>
      </c>
      <c r="K389" s="33">
        <v>14600</v>
      </c>
      <c r="L389" s="33">
        <f t="shared" si="10"/>
        <v>536000</v>
      </c>
      <c r="M389" s="42"/>
      <c r="N389" s="43"/>
      <c r="O389" s="34">
        <f t="shared" si="11"/>
        <v>536000</v>
      </c>
    </row>
    <row r="390" spans="1:15" ht="15.75" thickBot="1">
      <c r="A390" s="42" t="s">
        <v>406</v>
      </c>
      <c r="B390" s="42">
        <v>29010730</v>
      </c>
      <c r="C390" s="42">
        <v>6307222</v>
      </c>
      <c r="D390" s="42" t="s">
        <v>27</v>
      </c>
      <c r="E390" s="42">
        <v>0.93</v>
      </c>
      <c r="F390" s="42" t="s">
        <v>22</v>
      </c>
      <c r="G390" s="32">
        <v>268000</v>
      </c>
      <c r="H390" s="32">
        <v>13100</v>
      </c>
      <c r="I390" s="32">
        <v>0</v>
      </c>
      <c r="J390" s="32">
        <v>0</v>
      </c>
      <c r="K390" s="33">
        <v>8000</v>
      </c>
      <c r="L390" s="33">
        <f t="shared" si="10"/>
        <v>289100</v>
      </c>
      <c r="M390" s="42"/>
      <c r="N390" s="43">
        <v>2000</v>
      </c>
      <c r="O390" s="34">
        <f t="shared" si="11"/>
        <v>287100</v>
      </c>
    </row>
    <row r="391" spans="1:15" ht="15.75" thickBot="1">
      <c r="A391" s="42" t="s">
        <v>408</v>
      </c>
      <c r="B391" s="42">
        <v>71459251</v>
      </c>
      <c r="C391" s="42">
        <v>1186738</v>
      </c>
      <c r="D391" s="42" t="s">
        <v>37</v>
      </c>
      <c r="E391" s="42">
        <v>38</v>
      </c>
      <c r="F391" s="42" t="s">
        <v>22</v>
      </c>
      <c r="G391" s="32">
        <v>8848700</v>
      </c>
      <c r="H391" s="32">
        <v>1413000</v>
      </c>
      <c r="I391" s="32">
        <v>0</v>
      </c>
      <c r="J391" s="32">
        <v>0</v>
      </c>
      <c r="K391" s="33">
        <v>263200</v>
      </c>
      <c r="L391" s="33">
        <f t="shared" si="10"/>
        <v>10524900</v>
      </c>
      <c r="M391" s="42"/>
      <c r="N391" s="43"/>
      <c r="O391" s="34">
        <f t="shared" si="11"/>
        <v>10524900</v>
      </c>
    </row>
    <row r="392" spans="1:15" ht="15.75" thickBot="1">
      <c r="A392" s="42" t="s">
        <v>408</v>
      </c>
      <c r="B392" s="42">
        <v>71459251</v>
      </c>
      <c r="C392" s="42">
        <v>1599709</v>
      </c>
      <c r="D392" s="42" t="s">
        <v>45</v>
      </c>
      <c r="E392" s="42">
        <v>2.0499999999999998</v>
      </c>
      <c r="F392" s="42" t="s">
        <v>22</v>
      </c>
      <c r="G392" s="32">
        <v>936700</v>
      </c>
      <c r="H392" s="32">
        <v>63600</v>
      </c>
      <c r="I392" s="32">
        <v>0</v>
      </c>
      <c r="J392" s="32">
        <v>0</v>
      </c>
      <c r="K392" s="33">
        <v>45400</v>
      </c>
      <c r="L392" s="33">
        <f t="shared" si="10"/>
        <v>1045700</v>
      </c>
      <c r="M392" s="42"/>
      <c r="N392" s="43"/>
      <c r="O392" s="34">
        <f t="shared" si="11"/>
        <v>1045700</v>
      </c>
    </row>
    <row r="393" spans="1:15" ht="15.75" thickBot="1">
      <c r="A393" s="42" t="s">
        <v>408</v>
      </c>
      <c r="B393" s="42">
        <v>71459251</v>
      </c>
      <c r="C393" s="42">
        <v>3796210</v>
      </c>
      <c r="D393" s="42" t="s">
        <v>74</v>
      </c>
      <c r="E393" s="42">
        <v>1.39</v>
      </c>
      <c r="F393" s="42" t="s">
        <v>22</v>
      </c>
      <c r="G393" s="32">
        <v>690000</v>
      </c>
      <c r="H393" s="32">
        <v>41000</v>
      </c>
      <c r="I393" s="32">
        <v>0</v>
      </c>
      <c r="J393" s="32">
        <v>0</v>
      </c>
      <c r="K393" s="33">
        <v>33500</v>
      </c>
      <c r="L393" s="33">
        <f t="shared" ref="L393:L456" si="12">G393+H393+I393+J393+K393</f>
        <v>764500</v>
      </c>
      <c r="M393" s="42"/>
      <c r="N393" s="43"/>
      <c r="O393" s="34">
        <f t="shared" ref="O393:O456" si="13">L393-M393-N393</f>
        <v>764500</v>
      </c>
    </row>
    <row r="394" spans="1:15" ht="15.75" thickBot="1">
      <c r="A394" s="42" t="s">
        <v>408</v>
      </c>
      <c r="B394" s="42">
        <v>71459251</v>
      </c>
      <c r="C394" s="42">
        <v>6333008</v>
      </c>
      <c r="D394" s="42" t="s">
        <v>83</v>
      </c>
      <c r="E394" s="42">
        <v>1.5</v>
      </c>
      <c r="F394" s="42" t="s">
        <v>22</v>
      </c>
      <c r="G394" s="32">
        <v>607300</v>
      </c>
      <c r="H394" s="32">
        <v>0</v>
      </c>
      <c r="I394" s="32">
        <v>0</v>
      </c>
      <c r="J394" s="32">
        <v>0</v>
      </c>
      <c r="K394" s="33">
        <v>29400</v>
      </c>
      <c r="L394" s="33">
        <f t="shared" si="12"/>
        <v>636700</v>
      </c>
      <c r="M394" s="42"/>
      <c r="N394" s="43"/>
      <c r="O394" s="34">
        <f t="shared" si="13"/>
        <v>636700</v>
      </c>
    </row>
    <row r="395" spans="1:15" ht="15.75" thickBot="1">
      <c r="A395" s="42" t="s">
        <v>410</v>
      </c>
      <c r="B395" s="42">
        <v>47012790</v>
      </c>
      <c r="C395" s="42">
        <v>1874271</v>
      </c>
      <c r="D395" s="42" t="s">
        <v>114</v>
      </c>
      <c r="E395" s="42">
        <v>5.5</v>
      </c>
      <c r="F395" s="42" t="s">
        <v>22</v>
      </c>
      <c r="G395" s="32">
        <v>1042800</v>
      </c>
      <c r="H395" s="32">
        <v>0</v>
      </c>
      <c r="I395" s="32">
        <v>0</v>
      </c>
      <c r="J395" s="32">
        <v>0</v>
      </c>
      <c r="K395" s="33">
        <v>31000</v>
      </c>
      <c r="L395" s="33">
        <f t="shared" si="12"/>
        <v>1073800</v>
      </c>
      <c r="M395" s="42"/>
      <c r="N395" s="43"/>
      <c r="O395" s="34">
        <f t="shared" si="13"/>
        <v>1073800</v>
      </c>
    </row>
    <row r="396" spans="1:15" ht="15.75" thickBot="1">
      <c r="A396" s="42" t="s">
        <v>410</v>
      </c>
      <c r="B396" s="42">
        <v>47012790</v>
      </c>
      <c r="C396" s="42">
        <v>9425046</v>
      </c>
      <c r="D396" s="42" t="s">
        <v>37</v>
      </c>
      <c r="E396" s="42">
        <v>16.3</v>
      </c>
      <c r="F396" s="42" t="s">
        <v>22</v>
      </c>
      <c r="G396" s="32">
        <v>2795900</v>
      </c>
      <c r="H396" s="32">
        <v>0</v>
      </c>
      <c r="I396" s="32">
        <v>0</v>
      </c>
      <c r="J396" s="32">
        <v>0</v>
      </c>
      <c r="K396" s="33">
        <v>83200</v>
      </c>
      <c r="L396" s="33">
        <f t="shared" si="12"/>
        <v>2879100</v>
      </c>
      <c r="M396" s="42"/>
      <c r="N396" s="43"/>
      <c r="O396" s="34">
        <f t="shared" si="13"/>
        <v>2879100</v>
      </c>
    </row>
    <row r="397" spans="1:15" ht="15.75" thickBot="1">
      <c r="A397" s="42" t="s">
        <v>412</v>
      </c>
      <c r="B397" s="42">
        <v>26200571</v>
      </c>
      <c r="C397" s="42">
        <v>4595988</v>
      </c>
      <c r="D397" s="42" t="s">
        <v>414</v>
      </c>
      <c r="E397" s="42">
        <v>1.4</v>
      </c>
      <c r="F397" s="42">
        <v>10</v>
      </c>
      <c r="G397" s="32">
        <v>1312500</v>
      </c>
      <c r="H397" s="32">
        <v>0</v>
      </c>
      <c r="I397" s="32">
        <v>0</v>
      </c>
      <c r="J397" s="32">
        <v>0</v>
      </c>
      <c r="K397" s="33">
        <v>63700</v>
      </c>
      <c r="L397" s="33">
        <f t="shared" si="12"/>
        <v>1376200</v>
      </c>
      <c r="M397" s="42"/>
      <c r="N397" s="43"/>
      <c r="O397" s="34">
        <f t="shared" si="13"/>
        <v>1376200</v>
      </c>
    </row>
    <row r="398" spans="1:15" ht="15.75" thickBot="1">
      <c r="A398" s="42" t="s">
        <v>415</v>
      </c>
      <c r="B398" s="42">
        <v>64355756</v>
      </c>
      <c r="C398" s="42">
        <v>7238600</v>
      </c>
      <c r="D398" s="42" t="s">
        <v>79</v>
      </c>
      <c r="E398" s="42">
        <v>5</v>
      </c>
      <c r="F398" s="42" t="s">
        <v>22</v>
      </c>
      <c r="G398" s="32">
        <v>3184100</v>
      </c>
      <c r="H398" s="32">
        <v>262700</v>
      </c>
      <c r="I398" s="32">
        <v>0</v>
      </c>
      <c r="J398" s="32">
        <v>72300</v>
      </c>
      <c r="K398" s="33">
        <v>154600</v>
      </c>
      <c r="L398" s="33">
        <f t="shared" si="12"/>
        <v>3673700</v>
      </c>
      <c r="M398" s="42"/>
      <c r="N398" s="43">
        <v>128407.01</v>
      </c>
      <c r="O398" s="34">
        <f t="shared" si="13"/>
        <v>3545292.99</v>
      </c>
    </row>
    <row r="399" spans="1:15" ht="15.75" thickBot="1">
      <c r="A399" s="42" t="s">
        <v>417</v>
      </c>
      <c r="B399" s="42">
        <v>70100691</v>
      </c>
      <c r="C399" s="42">
        <v>4443612</v>
      </c>
      <c r="D399" s="42" t="s">
        <v>83</v>
      </c>
      <c r="E399" s="42">
        <v>5.35</v>
      </c>
      <c r="F399" s="42" t="s">
        <v>22</v>
      </c>
      <c r="G399" s="32">
        <v>3175600</v>
      </c>
      <c r="H399" s="32">
        <v>244800</v>
      </c>
      <c r="I399" s="32">
        <v>0</v>
      </c>
      <c r="J399" s="32">
        <v>31900</v>
      </c>
      <c r="K399" s="33">
        <v>132300</v>
      </c>
      <c r="L399" s="33">
        <f t="shared" si="12"/>
        <v>3584600</v>
      </c>
      <c r="M399" s="42"/>
      <c r="N399" s="43"/>
      <c r="O399" s="34">
        <f t="shared" si="13"/>
        <v>3584600</v>
      </c>
    </row>
    <row r="400" spans="1:15" ht="15.75" thickBot="1">
      <c r="A400" s="42" t="s">
        <v>419</v>
      </c>
      <c r="B400" s="42">
        <v>26525305</v>
      </c>
      <c r="C400" s="42">
        <v>4951911</v>
      </c>
      <c r="D400" s="42" t="s">
        <v>50</v>
      </c>
      <c r="E400" s="42" t="s">
        <v>22</v>
      </c>
      <c r="F400" s="42">
        <v>17</v>
      </c>
      <c r="G400" s="32">
        <v>4726000</v>
      </c>
      <c r="H400" s="32">
        <v>543600</v>
      </c>
      <c r="I400" s="32">
        <v>0</v>
      </c>
      <c r="J400" s="32">
        <v>122400</v>
      </c>
      <c r="K400" s="33">
        <v>140600</v>
      </c>
      <c r="L400" s="33">
        <f t="shared" si="12"/>
        <v>5532600</v>
      </c>
      <c r="M400" s="42"/>
      <c r="N400" s="43"/>
      <c r="O400" s="34">
        <f t="shared" si="13"/>
        <v>5532600</v>
      </c>
    </row>
    <row r="401" spans="1:15" ht="15.75" thickBot="1">
      <c r="A401" s="42" t="s">
        <v>419</v>
      </c>
      <c r="B401" s="42">
        <v>26525305</v>
      </c>
      <c r="C401" s="42">
        <v>9608290</v>
      </c>
      <c r="D401" s="42" t="s">
        <v>422</v>
      </c>
      <c r="E401" s="42">
        <v>1</v>
      </c>
      <c r="F401" s="42" t="s">
        <v>22</v>
      </c>
      <c r="G401" s="32">
        <v>417600</v>
      </c>
      <c r="H401" s="32">
        <v>50000</v>
      </c>
      <c r="I401" s="32">
        <v>0</v>
      </c>
      <c r="J401" s="32">
        <v>0</v>
      </c>
      <c r="K401" s="33">
        <v>12400</v>
      </c>
      <c r="L401" s="33">
        <f t="shared" si="12"/>
        <v>480000</v>
      </c>
      <c r="M401" s="42"/>
      <c r="N401" s="43"/>
      <c r="O401" s="34">
        <f t="shared" si="13"/>
        <v>480000</v>
      </c>
    </row>
    <row r="402" spans="1:15" ht="15.75" thickBot="1">
      <c r="A402" s="42" t="s">
        <v>423</v>
      </c>
      <c r="B402" s="42">
        <v>67984860</v>
      </c>
      <c r="C402" s="42">
        <v>3706758</v>
      </c>
      <c r="D402" s="42" t="s">
        <v>425</v>
      </c>
      <c r="E402" s="42">
        <v>2.0699999999999998</v>
      </c>
      <c r="F402" s="42" t="s">
        <v>22</v>
      </c>
      <c r="G402" s="32">
        <v>1029300</v>
      </c>
      <c r="H402" s="32">
        <v>0</v>
      </c>
      <c r="I402" s="32">
        <v>0</v>
      </c>
      <c r="J402" s="32">
        <v>0</v>
      </c>
      <c r="K402" s="33">
        <v>25700</v>
      </c>
      <c r="L402" s="33">
        <f t="shared" si="12"/>
        <v>1055000</v>
      </c>
      <c r="M402" s="42"/>
      <c r="N402" s="43"/>
      <c r="O402" s="34">
        <f t="shared" si="13"/>
        <v>1055000</v>
      </c>
    </row>
    <row r="403" spans="1:15" ht="15.75" thickBot="1">
      <c r="A403" s="42" t="s">
        <v>423</v>
      </c>
      <c r="B403" s="42">
        <v>67984860</v>
      </c>
      <c r="C403" s="42">
        <v>5296525</v>
      </c>
      <c r="D403" s="42" t="s">
        <v>104</v>
      </c>
      <c r="E403" s="42">
        <v>1.42</v>
      </c>
      <c r="F403" s="42" t="s">
        <v>22</v>
      </c>
      <c r="G403" s="32">
        <v>748700</v>
      </c>
      <c r="H403" s="32">
        <v>0</v>
      </c>
      <c r="I403" s="32">
        <v>0</v>
      </c>
      <c r="J403" s="32">
        <v>0</v>
      </c>
      <c r="K403" s="33">
        <v>11900</v>
      </c>
      <c r="L403" s="33">
        <f t="shared" si="12"/>
        <v>760600</v>
      </c>
      <c r="M403" s="42"/>
      <c r="N403" s="43"/>
      <c r="O403" s="34">
        <f t="shared" si="13"/>
        <v>760600</v>
      </c>
    </row>
    <row r="404" spans="1:15" ht="15.75" thickBot="1">
      <c r="A404" s="42" t="s">
        <v>426</v>
      </c>
      <c r="B404" s="42">
        <v>62583476</v>
      </c>
      <c r="C404" s="42">
        <v>5876091</v>
      </c>
      <c r="D404" s="42" t="s">
        <v>40</v>
      </c>
      <c r="E404" s="42" t="s">
        <v>22</v>
      </c>
      <c r="F404" s="42">
        <v>20</v>
      </c>
      <c r="G404" s="32">
        <v>2795200</v>
      </c>
      <c r="H404" s="32">
        <v>270500</v>
      </c>
      <c r="I404" s="32">
        <v>0</v>
      </c>
      <c r="J404" s="32">
        <v>0</v>
      </c>
      <c r="K404" s="33">
        <v>83100</v>
      </c>
      <c r="L404" s="33">
        <f t="shared" si="12"/>
        <v>3148800</v>
      </c>
      <c r="M404" s="42"/>
      <c r="N404" s="43"/>
      <c r="O404" s="34">
        <f t="shared" si="13"/>
        <v>3148800</v>
      </c>
    </row>
    <row r="405" spans="1:15" ht="15.75" thickBot="1">
      <c r="A405" s="42" t="s">
        <v>428</v>
      </c>
      <c r="B405" s="42">
        <v>22844660</v>
      </c>
      <c r="C405" s="42">
        <v>9910724</v>
      </c>
      <c r="D405" s="42" t="s">
        <v>79</v>
      </c>
      <c r="E405" s="42">
        <v>2.95</v>
      </c>
      <c r="F405" s="42" t="s">
        <v>22</v>
      </c>
      <c r="G405" s="32">
        <v>1886000</v>
      </c>
      <c r="H405" s="32">
        <v>0</v>
      </c>
      <c r="I405" s="32">
        <v>0</v>
      </c>
      <c r="J405" s="32">
        <v>0</v>
      </c>
      <c r="K405" s="33">
        <v>20700</v>
      </c>
      <c r="L405" s="33">
        <f t="shared" si="12"/>
        <v>1906700</v>
      </c>
      <c r="M405" s="42"/>
      <c r="N405" s="43"/>
      <c r="O405" s="34">
        <f t="shared" si="13"/>
        <v>1906700</v>
      </c>
    </row>
    <row r="406" spans="1:15" ht="15.75" thickBot="1">
      <c r="A406" s="42" t="s">
        <v>430</v>
      </c>
      <c r="B406" s="42">
        <v>25768255</v>
      </c>
      <c r="C406" s="42">
        <v>8792484</v>
      </c>
      <c r="D406" s="42" t="s">
        <v>46</v>
      </c>
      <c r="E406" s="42">
        <v>0.1</v>
      </c>
      <c r="F406" s="42" t="s">
        <v>22</v>
      </c>
      <c r="G406" s="32">
        <v>74300</v>
      </c>
      <c r="H406" s="32">
        <v>0</v>
      </c>
      <c r="I406" s="32">
        <v>0</v>
      </c>
      <c r="J406" s="32">
        <v>0</v>
      </c>
      <c r="K406" s="33">
        <v>3600</v>
      </c>
      <c r="L406" s="33">
        <f t="shared" si="12"/>
        <v>77900</v>
      </c>
      <c r="M406" s="42"/>
      <c r="N406" s="43"/>
      <c r="O406" s="34">
        <f t="shared" si="13"/>
        <v>77900</v>
      </c>
    </row>
    <row r="407" spans="1:15" ht="15.75" thickBot="1">
      <c r="A407" s="42" t="s">
        <v>432</v>
      </c>
      <c r="B407" s="42">
        <v>26594633</v>
      </c>
      <c r="C407" s="42">
        <v>1582507</v>
      </c>
      <c r="D407" s="42" t="s">
        <v>79</v>
      </c>
      <c r="E407" s="42">
        <v>4</v>
      </c>
      <c r="F407" s="42" t="s">
        <v>22</v>
      </c>
      <c r="G407" s="32">
        <v>2955500</v>
      </c>
      <c r="H407" s="32">
        <v>76600</v>
      </c>
      <c r="I407" s="32">
        <v>0</v>
      </c>
      <c r="J407" s="32">
        <v>14000</v>
      </c>
      <c r="K407" s="33">
        <v>143500</v>
      </c>
      <c r="L407" s="33">
        <f t="shared" si="12"/>
        <v>3189600</v>
      </c>
      <c r="M407" s="42"/>
      <c r="N407" s="43"/>
      <c r="O407" s="34">
        <f t="shared" si="13"/>
        <v>3189600</v>
      </c>
    </row>
    <row r="408" spans="1:15" ht="15.75" thickBot="1">
      <c r="A408" s="42" t="s">
        <v>432</v>
      </c>
      <c r="B408" s="42">
        <v>26594633</v>
      </c>
      <c r="C408" s="42">
        <v>3532986</v>
      </c>
      <c r="D408" s="42" t="s">
        <v>83</v>
      </c>
      <c r="E408" s="42">
        <v>2.8</v>
      </c>
      <c r="F408" s="42" t="s">
        <v>22</v>
      </c>
      <c r="G408" s="32">
        <v>1935600</v>
      </c>
      <c r="H408" s="32">
        <v>29300</v>
      </c>
      <c r="I408" s="32">
        <v>0</v>
      </c>
      <c r="J408" s="32">
        <v>3500</v>
      </c>
      <c r="K408" s="33">
        <v>94000</v>
      </c>
      <c r="L408" s="33">
        <f t="shared" si="12"/>
        <v>2062400</v>
      </c>
      <c r="M408" s="42"/>
      <c r="N408" s="43"/>
      <c r="O408" s="34">
        <f t="shared" si="13"/>
        <v>2062400</v>
      </c>
    </row>
    <row r="409" spans="1:15" ht="15.75" thickBot="1">
      <c r="A409" s="42" t="s">
        <v>432</v>
      </c>
      <c r="B409" s="42">
        <v>26594633</v>
      </c>
      <c r="C409" s="42">
        <v>6755122</v>
      </c>
      <c r="D409" s="42" t="s">
        <v>46</v>
      </c>
      <c r="E409" s="42">
        <v>2.5</v>
      </c>
      <c r="F409" s="42" t="s">
        <v>22</v>
      </c>
      <c r="G409" s="32">
        <v>1577100</v>
      </c>
      <c r="H409" s="32">
        <v>42800</v>
      </c>
      <c r="I409" s="32">
        <v>0</v>
      </c>
      <c r="J409" s="32">
        <v>5500</v>
      </c>
      <c r="K409" s="33">
        <v>76500</v>
      </c>
      <c r="L409" s="33">
        <f t="shared" si="12"/>
        <v>1701900</v>
      </c>
      <c r="M409" s="42"/>
      <c r="N409" s="43"/>
      <c r="O409" s="34">
        <f t="shared" si="13"/>
        <v>1701900</v>
      </c>
    </row>
    <row r="410" spans="1:15" ht="15.75" thickBot="1">
      <c r="A410" s="42" t="s">
        <v>432</v>
      </c>
      <c r="B410" s="42">
        <v>26594633</v>
      </c>
      <c r="C410" s="42">
        <v>7852453</v>
      </c>
      <c r="D410" s="42" t="s">
        <v>46</v>
      </c>
      <c r="E410" s="42">
        <v>2.5</v>
      </c>
      <c r="F410" s="42" t="s">
        <v>22</v>
      </c>
      <c r="G410" s="32">
        <v>997000</v>
      </c>
      <c r="H410" s="32">
        <v>31900</v>
      </c>
      <c r="I410" s="32">
        <v>0</v>
      </c>
      <c r="J410" s="32">
        <v>4800</v>
      </c>
      <c r="K410" s="33">
        <v>48400</v>
      </c>
      <c r="L410" s="33">
        <f t="shared" si="12"/>
        <v>1082100</v>
      </c>
      <c r="M410" s="42"/>
      <c r="N410" s="43"/>
      <c r="O410" s="34">
        <f t="shared" si="13"/>
        <v>1082100</v>
      </c>
    </row>
    <row r="411" spans="1:15" ht="15.75" thickBot="1">
      <c r="A411" s="42" t="s">
        <v>432</v>
      </c>
      <c r="B411" s="42">
        <v>26594633</v>
      </c>
      <c r="C411" s="42">
        <v>8743277</v>
      </c>
      <c r="D411" s="42" t="s">
        <v>83</v>
      </c>
      <c r="E411" s="42">
        <v>1.5</v>
      </c>
      <c r="F411" s="42" t="s">
        <v>22</v>
      </c>
      <c r="G411" s="32">
        <v>1051800</v>
      </c>
      <c r="H411" s="32">
        <v>21400</v>
      </c>
      <c r="I411" s="32">
        <v>0</v>
      </c>
      <c r="J411" s="32">
        <v>4100</v>
      </c>
      <c r="K411" s="33">
        <v>51000</v>
      </c>
      <c r="L411" s="33">
        <f t="shared" si="12"/>
        <v>1128300</v>
      </c>
      <c r="M411" s="42"/>
      <c r="N411" s="43"/>
      <c r="O411" s="34">
        <f t="shared" si="13"/>
        <v>1128300</v>
      </c>
    </row>
    <row r="412" spans="1:15" ht="15.75" thickBot="1">
      <c r="A412" s="42" t="s">
        <v>432</v>
      </c>
      <c r="B412" s="42">
        <v>26594633</v>
      </c>
      <c r="C412" s="42">
        <v>9413795</v>
      </c>
      <c r="D412" s="42" t="s">
        <v>79</v>
      </c>
      <c r="E412" s="42">
        <v>5</v>
      </c>
      <c r="F412" s="42" t="s">
        <v>22</v>
      </c>
      <c r="G412" s="32">
        <v>3506800</v>
      </c>
      <c r="H412" s="32">
        <v>62900</v>
      </c>
      <c r="I412" s="32">
        <v>0</v>
      </c>
      <c r="J412" s="32">
        <v>12500</v>
      </c>
      <c r="K412" s="33">
        <v>170200</v>
      </c>
      <c r="L412" s="33">
        <f t="shared" si="12"/>
        <v>3752400</v>
      </c>
      <c r="M412" s="42"/>
      <c r="N412" s="43"/>
      <c r="O412" s="34">
        <f t="shared" si="13"/>
        <v>3752400</v>
      </c>
    </row>
    <row r="413" spans="1:15" ht="15.75" thickBot="1">
      <c r="A413" s="42" t="s">
        <v>432</v>
      </c>
      <c r="B413" s="42">
        <v>26594633</v>
      </c>
      <c r="C413" s="42">
        <v>9625686</v>
      </c>
      <c r="D413" s="42" t="s">
        <v>291</v>
      </c>
      <c r="E413" s="42">
        <v>3.5</v>
      </c>
      <c r="F413" s="42" t="s">
        <v>22</v>
      </c>
      <c r="G413" s="32">
        <v>2080000</v>
      </c>
      <c r="H413" s="32">
        <v>34200</v>
      </c>
      <c r="I413" s="32">
        <v>0</v>
      </c>
      <c r="J413" s="32">
        <v>6600</v>
      </c>
      <c r="K413" s="33">
        <v>101000</v>
      </c>
      <c r="L413" s="33">
        <f t="shared" si="12"/>
        <v>2221800</v>
      </c>
      <c r="M413" s="42"/>
      <c r="N413" s="43"/>
      <c r="O413" s="34">
        <f t="shared" si="13"/>
        <v>2221800</v>
      </c>
    </row>
    <row r="414" spans="1:15" ht="15.75" thickBot="1">
      <c r="A414" s="42" t="s">
        <v>434</v>
      </c>
      <c r="B414" s="42">
        <v>49625624</v>
      </c>
      <c r="C414" s="42">
        <v>1235371</v>
      </c>
      <c r="D414" s="42" t="s">
        <v>79</v>
      </c>
      <c r="E414" s="42">
        <v>2.98</v>
      </c>
      <c r="F414" s="42" t="s">
        <v>22</v>
      </c>
      <c r="G414" s="32">
        <v>1659900</v>
      </c>
      <c r="H414" s="32">
        <v>151800</v>
      </c>
      <c r="I414" s="32">
        <v>0</v>
      </c>
      <c r="J414" s="32">
        <v>17400</v>
      </c>
      <c r="K414" s="33">
        <v>80500</v>
      </c>
      <c r="L414" s="33">
        <f t="shared" si="12"/>
        <v>1909600</v>
      </c>
      <c r="M414" s="42"/>
      <c r="N414" s="43"/>
      <c r="O414" s="34">
        <f t="shared" si="13"/>
        <v>1909600</v>
      </c>
    </row>
    <row r="415" spans="1:15" ht="15.75" thickBot="1">
      <c r="A415" s="42" t="s">
        <v>434</v>
      </c>
      <c r="B415" s="42">
        <v>49625624</v>
      </c>
      <c r="C415" s="42">
        <v>5328826</v>
      </c>
      <c r="D415" s="42" t="s">
        <v>548</v>
      </c>
      <c r="E415" s="42">
        <v>1</v>
      </c>
      <c r="F415" s="42" t="s">
        <v>22</v>
      </c>
      <c r="G415" s="32">
        <v>519400</v>
      </c>
      <c r="H415" s="32">
        <v>16900</v>
      </c>
      <c r="I415" s="32">
        <v>0</v>
      </c>
      <c r="J415" s="32">
        <v>0</v>
      </c>
      <c r="K415" s="33">
        <v>25200</v>
      </c>
      <c r="L415" s="33">
        <f t="shared" si="12"/>
        <v>561500</v>
      </c>
      <c r="M415" s="42"/>
      <c r="N415" s="43"/>
      <c r="O415" s="34">
        <f t="shared" si="13"/>
        <v>561500</v>
      </c>
    </row>
    <row r="416" spans="1:15" ht="15.75" thickBot="1">
      <c r="A416" s="42" t="s">
        <v>434</v>
      </c>
      <c r="B416" s="42">
        <v>49625624</v>
      </c>
      <c r="C416" s="42">
        <v>7893300</v>
      </c>
      <c r="D416" s="42" t="s">
        <v>79</v>
      </c>
      <c r="E416" s="42">
        <v>4.21</v>
      </c>
      <c r="F416" s="42" t="s">
        <v>22</v>
      </c>
      <c r="G416" s="32">
        <v>2489100</v>
      </c>
      <c r="H416" s="32">
        <v>169500</v>
      </c>
      <c r="I416" s="32">
        <v>0</v>
      </c>
      <c r="J416" s="32">
        <v>21300</v>
      </c>
      <c r="K416" s="33">
        <v>109900</v>
      </c>
      <c r="L416" s="33">
        <f t="shared" si="12"/>
        <v>2789800</v>
      </c>
      <c r="M416" s="42"/>
      <c r="N416" s="43"/>
      <c r="O416" s="34">
        <f t="shared" si="13"/>
        <v>2789800</v>
      </c>
    </row>
    <row r="417" spans="1:15" ht="15.75" thickBot="1">
      <c r="A417" s="42" t="s">
        <v>436</v>
      </c>
      <c r="B417" s="42">
        <v>47117940</v>
      </c>
      <c r="C417" s="42">
        <v>1526990</v>
      </c>
      <c r="D417" s="42" t="s">
        <v>37</v>
      </c>
      <c r="E417" s="42">
        <v>8.1999999999999993</v>
      </c>
      <c r="F417" s="42" t="s">
        <v>22</v>
      </c>
      <c r="G417" s="32">
        <v>2891500</v>
      </c>
      <c r="H417" s="32">
        <v>0</v>
      </c>
      <c r="I417" s="32">
        <v>0</v>
      </c>
      <c r="J417" s="32">
        <v>0</v>
      </c>
      <c r="K417" s="33">
        <v>86000</v>
      </c>
      <c r="L417" s="33">
        <f t="shared" si="12"/>
        <v>2977500</v>
      </c>
      <c r="M417" s="42"/>
      <c r="N417" s="43"/>
      <c r="O417" s="34">
        <f t="shared" si="13"/>
        <v>2977500</v>
      </c>
    </row>
    <row r="418" spans="1:15" ht="15.75" thickBot="1">
      <c r="A418" s="42" t="s">
        <v>438</v>
      </c>
      <c r="B418" s="42">
        <v>26610965</v>
      </c>
      <c r="C418" s="42">
        <v>2889229</v>
      </c>
      <c r="D418" s="42" t="s">
        <v>46</v>
      </c>
      <c r="E418" s="42">
        <v>0.8</v>
      </c>
      <c r="F418" s="42" t="s">
        <v>22</v>
      </c>
      <c r="G418" s="32">
        <v>216000</v>
      </c>
      <c r="H418" s="32">
        <v>0</v>
      </c>
      <c r="I418" s="32">
        <v>0</v>
      </c>
      <c r="J418" s="32">
        <v>0</v>
      </c>
      <c r="K418" s="33">
        <v>10500</v>
      </c>
      <c r="L418" s="33">
        <f t="shared" si="12"/>
        <v>226500</v>
      </c>
      <c r="M418" s="42"/>
      <c r="N418" s="43"/>
      <c r="O418" s="34">
        <f t="shared" si="13"/>
        <v>226500</v>
      </c>
    </row>
    <row r="419" spans="1:15" ht="15.75" thickBot="1">
      <c r="A419" s="42" t="s">
        <v>440</v>
      </c>
      <c r="B419" s="42">
        <v>68403186</v>
      </c>
      <c r="C419" s="42">
        <v>5957394</v>
      </c>
      <c r="D419" s="42" t="s">
        <v>46</v>
      </c>
      <c r="E419" s="42">
        <v>0.31</v>
      </c>
      <c r="F419" s="42" t="s">
        <v>22</v>
      </c>
      <c r="G419" s="32">
        <v>126900</v>
      </c>
      <c r="H419" s="32">
        <v>0</v>
      </c>
      <c r="I419" s="32">
        <v>0</v>
      </c>
      <c r="J419" s="32">
        <v>0</v>
      </c>
      <c r="K419" s="33">
        <v>6100</v>
      </c>
      <c r="L419" s="33">
        <f t="shared" si="12"/>
        <v>133000</v>
      </c>
      <c r="M419" s="42"/>
      <c r="N419" s="43"/>
      <c r="O419" s="34">
        <f t="shared" si="13"/>
        <v>133000</v>
      </c>
    </row>
    <row r="420" spans="1:15" ht="15.75" thickBot="1">
      <c r="A420" s="42" t="s">
        <v>442</v>
      </c>
      <c r="B420" s="42">
        <v>48683183</v>
      </c>
      <c r="C420" s="42">
        <v>2775351</v>
      </c>
      <c r="D420" s="42" t="s">
        <v>425</v>
      </c>
      <c r="E420" s="42">
        <v>1.77</v>
      </c>
      <c r="F420" s="42" t="s">
        <v>22</v>
      </c>
      <c r="G420" s="32">
        <v>682800</v>
      </c>
      <c r="H420" s="32">
        <v>0</v>
      </c>
      <c r="I420" s="32">
        <v>0</v>
      </c>
      <c r="J420" s="32">
        <v>0</v>
      </c>
      <c r="K420" s="33">
        <v>33100</v>
      </c>
      <c r="L420" s="33">
        <f t="shared" si="12"/>
        <v>715900</v>
      </c>
      <c r="M420" s="42"/>
      <c r="N420" s="43"/>
      <c r="O420" s="34">
        <f t="shared" si="13"/>
        <v>715900</v>
      </c>
    </row>
    <row r="421" spans="1:15" ht="15.75" thickBot="1">
      <c r="A421" s="42" t="s">
        <v>442</v>
      </c>
      <c r="B421" s="42">
        <v>48683183</v>
      </c>
      <c r="C421" s="42">
        <v>8042930</v>
      </c>
      <c r="D421" s="42" t="s">
        <v>46</v>
      </c>
      <c r="E421" s="42">
        <v>1.78</v>
      </c>
      <c r="F421" s="42" t="s">
        <v>22</v>
      </c>
      <c r="G421" s="32">
        <v>566300</v>
      </c>
      <c r="H421" s="32">
        <v>0</v>
      </c>
      <c r="I421" s="32">
        <v>0</v>
      </c>
      <c r="J421" s="32">
        <v>0</v>
      </c>
      <c r="K421" s="33">
        <v>27400</v>
      </c>
      <c r="L421" s="33">
        <f t="shared" si="12"/>
        <v>593700</v>
      </c>
      <c r="M421" s="42"/>
      <c r="N421" s="43"/>
      <c r="O421" s="34">
        <f t="shared" si="13"/>
        <v>593700</v>
      </c>
    </row>
    <row r="422" spans="1:15" ht="15.75" thickBot="1">
      <c r="A422" s="42" t="s">
        <v>444</v>
      </c>
      <c r="B422" s="42">
        <v>26631628</v>
      </c>
      <c r="C422" s="42">
        <v>3461228</v>
      </c>
      <c r="D422" s="42" t="s">
        <v>46</v>
      </c>
      <c r="E422" s="42">
        <v>5.8</v>
      </c>
      <c r="F422" s="42" t="s">
        <v>22</v>
      </c>
      <c r="G422" s="32">
        <v>2555700</v>
      </c>
      <c r="H422" s="32">
        <v>156300</v>
      </c>
      <c r="I422" s="32">
        <v>0</v>
      </c>
      <c r="J422" s="32">
        <v>46300</v>
      </c>
      <c r="K422" s="33">
        <v>124100</v>
      </c>
      <c r="L422" s="33">
        <f t="shared" si="12"/>
        <v>2882400</v>
      </c>
      <c r="M422" s="42"/>
      <c r="N422" s="43"/>
      <c r="O422" s="34">
        <f t="shared" si="13"/>
        <v>2882400</v>
      </c>
    </row>
    <row r="423" spans="1:15" ht="15.75" thickBot="1">
      <c r="A423" s="42" t="s">
        <v>446</v>
      </c>
      <c r="B423" s="42">
        <v>26537036</v>
      </c>
      <c r="C423" s="42">
        <v>5489671</v>
      </c>
      <c r="D423" s="42" t="s">
        <v>83</v>
      </c>
      <c r="E423" s="42">
        <v>7.8</v>
      </c>
      <c r="F423" s="42" t="s">
        <v>22</v>
      </c>
      <c r="G423" s="32">
        <v>5587700</v>
      </c>
      <c r="H423" s="32">
        <v>414400</v>
      </c>
      <c r="I423" s="32">
        <v>0</v>
      </c>
      <c r="J423" s="32">
        <v>138100</v>
      </c>
      <c r="K423" s="33">
        <v>271300</v>
      </c>
      <c r="L423" s="33">
        <f t="shared" si="12"/>
        <v>6411500</v>
      </c>
      <c r="M423" s="42"/>
      <c r="N423" s="43"/>
      <c r="O423" s="34">
        <f t="shared" si="13"/>
        <v>6411500</v>
      </c>
    </row>
    <row r="424" spans="1:15" ht="15.75" thickBot="1">
      <c r="A424" s="42" t="s">
        <v>448</v>
      </c>
      <c r="B424" s="42">
        <v>68996543</v>
      </c>
      <c r="C424" s="42">
        <v>3815438</v>
      </c>
      <c r="D424" s="42" t="s">
        <v>83</v>
      </c>
      <c r="E424" s="42">
        <v>2</v>
      </c>
      <c r="F424" s="42" t="s">
        <v>22</v>
      </c>
      <c r="G424" s="32">
        <v>1001800</v>
      </c>
      <c r="H424" s="32">
        <v>0</v>
      </c>
      <c r="I424" s="32">
        <v>0</v>
      </c>
      <c r="J424" s="32">
        <v>0</v>
      </c>
      <c r="K424" s="33">
        <v>48600</v>
      </c>
      <c r="L424" s="33">
        <f t="shared" si="12"/>
        <v>1050400</v>
      </c>
      <c r="M424" s="42"/>
      <c r="N424" s="43"/>
      <c r="O424" s="34">
        <f t="shared" si="13"/>
        <v>1050400</v>
      </c>
    </row>
    <row r="425" spans="1:15" ht="15.75" thickBot="1">
      <c r="A425" s="42" t="s">
        <v>448</v>
      </c>
      <c r="B425" s="42">
        <v>68996543</v>
      </c>
      <c r="C425" s="42">
        <v>4653916</v>
      </c>
      <c r="D425" s="42" t="s">
        <v>46</v>
      </c>
      <c r="E425" s="42">
        <v>0.5</v>
      </c>
      <c r="F425" s="42" t="s">
        <v>22</v>
      </c>
      <c r="G425" s="32">
        <v>181100</v>
      </c>
      <c r="H425" s="32">
        <v>0</v>
      </c>
      <c r="I425" s="32">
        <v>0</v>
      </c>
      <c r="J425" s="32">
        <v>0</v>
      </c>
      <c r="K425" s="33">
        <v>8700</v>
      </c>
      <c r="L425" s="33">
        <f t="shared" si="12"/>
        <v>189800</v>
      </c>
      <c r="M425" s="42"/>
      <c r="N425" s="43"/>
      <c r="O425" s="34">
        <f t="shared" si="13"/>
        <v>189800</v>
      </c>
    </row>
    <row r="426" spans="1:15" ht="15.75" thickBot="1">
      <c r="A426" s="42" t="s">
        <v>450</v>
      </c>
      <c r="B426" s="42">
        <v>24312355</v>
      </c>
      <c r="C426" s="42">
        <v>1059158</v>
      </c>
      <c r="D426" s="42" t="s">
        <v>27</v>
      </c>
      <c r="E426" s="42">
        <v>11</v>
      </c>
      <c r="F426" s="42" t="s">
        <v>22</v>
      </c>
      <c r="G426" s="32">
        <v>5147900</v>
      </c>
      <c r="H426" s="32">
        <v>0</v>
      </c>
      <c r="I426" s="32">
        <v>0</v>
      </c>
      <c r="J426" s="32">
        <v>0</v>
      </c>
      <c r="K426" s="33">
        <v>153100</v>
      </c>
      <c r="L426" s="33">
        <f t="shared" si="12"/>
        <v>5301000</v>
      </c>
      <c r="M426" s="42"/>
      <c r="N426" s="43"/>
      <c r="O426" s="34">
        <f t="shared" si="13"/>
        <v>5301000</v>
      </c>
    </row>
    <row r="427" spans="1:15" ht="15.75" thickBot="1">
      <c r="A427" s="42" t="s">
        <v>450</v>
      </c>
      <c r="B427" s="42">
        <v>24312355</v>
      </c>
      <c r="C427" s="42">
        <v>4706981</v>
      </c>
      <c r="D427" s="42" t="s">
        <v>46</v>
      </c>
      <c r="E427" s="42">
        <v>2</v>
      </c>
      <c r="F427" s="42" t="s">
        <v>22</v>
      </c>
      <c r="G427" s="32">
        <v>525400</v>
      </c>
      <c r="H427" s="32">
        <v>0</v>
      </c>
      <c r="I427" s="32">
        <v>0</v>
      </c>
      <c r="J427" s="32">
        <v>0</v>
      </c>
      <c r="K427" s="33">
        <v>25500</v>
      </c>
      <c r="L427" s="33">
        <f t="shared" si="12"/>
        <v>550900</v>
      </c>
      <c r="M427" s="42"/>
      <c r="N427" s="43"/>
      <c r="O427" s="34">
        <f t="shared" si="13"/>
        <v>550900</v>
      </c>
    </row>
    <row r="428" spans="1:15" ht="15.75" thickBot="1">
      <c r="A428" s="42" t="s">
        <v>452</v>
      </c>
      <c r="B428" s="42">
        <v>71209310</v>
      </c>
      <c r="C428" s="42">
        <v>7617221</v>
      </c>
      <c r="D428" s="42" t="s">
        <v>49</v>
      </c>
      <c r="E428" s="42" t="s">
        <v>22</v>
      </c>
      <c r="F428" s="42">
        <v>30</v>
      </c>
      <c r="G428" s="32">
        <v>8710600</v>
      </c>
      <c r="H428" s="32">
        <v>0</v>
      </c>
      <c r="I428" s="32">
        <v>189100</v>
      </c>
      <c r="J428" s="32">
        <v>0</v>
      </c>
      <c r="K428" s="33">
        <v>0</v>
      </c>
      <c r="L428" s="33">
        <f t="shared" si="12"/>
        <v>8899700</v>
      </c>
      <c r="M428" s="42"/>
      <c r="N428" s="43"/>
      <c r="O428" s="34">
        <f t="shared" si="13"/>
        <v>8899700</v>
      </c>
    </row>
    <row r="429" spans="1:15" ht="15.75" thickBot="1">
      <c r="A429" s="42" t="s">
        <v>452</v>
      </c>
      <c r="B429" s="42">
        <v>71209310</v>
      </c>
      <c r="C429" s="42">
        <v>7917169</v>
      </c>
      <c r="D429" s="42" t="s">
        <v>50</v>
      </c>
      <c r="E429" s="42" t="s">
        <v>22</v>
      </c>
      <c r="F429" s="42">
        <v>12</v>
      </c>
      <c r="G429" s="32">
        <v>2983400</v>
      </c>
      <c r="H429" s="32">
        <v>0</v>
      </c>
      <c r="I429" s="32">
        <v>0</v>
      </c>
      <c r="J429" s="32">
        <v>0</v>
      </c>
      <c r="K429" s="33">
        <v>88700</v>
      </c>
      <c r="L429" s="33">
        <f t="shared" si="12"/>
        <v>3072100</v>
      </c>
      <c r="M429" s="42"/>
      <c r="N429" s="43"/>
      <c r="O429" s="34">
        <f t="shared" si="13"/>
        <v>3072100</v>
      </c>
    </row>
    <row r="430" spans="1:15" ht="15.75" thickBot="1">
      <c r="A430" s="42" t="s">
        <v>454</v>
      </c>
      <c r="B430" s="42">
        <v>24297933</v>
      </c>
      <c r="C430" s="42">
        <v>7299257</v>
      </c>
      <c r="D430" s="42" t="s">
        <v>30</v>
      </c>
      <c r="E430" s="42" t="s">
        <v>22</v>
      </c>
      <c r="F430" s="42">
        <v>12</v>
      </c>
      <c r="G430" s="32">
        <v>1913100</v>
      </c>
      <c r="H430" s="32">
        <v>256800</v>
      </c>
      <c r="I430" s="32">
        <v>0</v>
      </c>
      <c r="J430" s="32">
        <v>0</v>
      </c>
      <c r="K430" s="33">
        <v>56900</v>
      </c>
      <c r="L430" s="33">
        <f t="shared" si="12"/>
        <v>2226800</v>
      </c>
      <c r="M430" s="42"/>
      <c r="N430" s="43"/>
      <c r="O430" s="34">
        <f t="shared" si="13"/>
        <v>2226800</v>
      </c>
    </row>
    <row r="431" spans="1:15" ht="15.75" thickBot="1">
      <c r="A431" s="42" t="s">
        <v>456</v>
      </c>
      <c r="B431" s="42">
        <v>26529301</v>
      </c>
      <c r="C431" s="42">
        <v>9122659</v>
      </c>
      <c r="D431" s="42" t="s">
        <v>114</v>
      </c>
      <c r="E431" s="42">
        <v>0.44</v>
      </c>
      <c r="F431" s="42" t="s">
        <v>22</v>
      </c>
      <c r="G431" s="32">
        <v>43900</v>
      </c>
      <c r="H431" s="32">
        <v>0</v>
      </c>
      <c r="I431" s="32">
        <v>0</v>
      </c>
      <c r="J431" s="32">
        <v>0</v>
      </c>
      <c r="K431" s="33">
        <v>1300</v>
      </c>
      <c r="L431" s="33">
        <f t="shared" si="12"/>
        <v>45200</v>
      </c>
      <c r="M431" s="42"/>
      <c r="N431" s="43"/>
      <c r="O431" s="34">
        <f t="shared" si="13"/>
        <v>45200</v>
      </c>
    </row>
    <row r="432" spans="1:15" ht="15.75" thickBot="1">
      <c r="A432" s="42" t="s">
        <v>458</v>
      </c>
      <c r="B432" s="42">
        <v>70845387</v>
      </c>
      <c r="C432" s="42">
        <v>6381011</v>
      </c>
      <c r="D432" s="42" t="s">
        <v>46</v>
      </c>
      <c r="E432" s="42">
        <v>4</v>
      </c>
      <c r="F432" s="42" t="s">
        <v>22</v>
      </c>
      <c r="G432" s="32">
        <v>1647200</v>
      </c>
      <c r="H432" s="32">
        <v>0</v>
      </c>
      <c r="I432" s="32">
        <v>0</v>
      </c>
      <c r="J432" s="32">
        <v>0</v>
      </c>
      <c r="K432" s="33">
        <v>80000</v>
      </c>
      <c r="L432" s="33">
        <f t="shared" si="12"/>
        <v>1727200</v>
      </c>
      <c r="M432" s="42"/>
      <c r="N432" s="43"/>
      <c r="O432" s="34">
        <f t="shared" si="13"/>
        <v>1727200</v>
      </c>
    </row>
    <row r="433" spans="1:15" ht="15.75" thickBot="1">
      <c r="A433" s="42" t="s">
        <v>458</v>
      </c>
      <c r="B433" s="42">
        <v>70845387</v>
      </c>
      <c r="C433" s="42">
        <v>6586559</v>
      </c>
      <c r="D433" s="42" t="s">
        <v>83</v>
      </c>
      <c r="E433" s="42">
        <v>5</v>
      </c>
      <c r="F433" s="42" t="s">
        <v>22</v>
      </c>
      <c r="G433" s="32">
        <v>2883100</v>
      </c>
      <c r="H433" s="32">
        <v>0</v>
      </c>
      <c r="I433" s="32">
        <v>0</v>
      </c>
      <c r="J433" s="32">
        <v>0</v>
      </c>
      <c r="K433" s="33">
        <v>139900</v>
      </c>
      <c r="L433" s="33">
        <f t="shared" si="12"/>
        <v>3023000</v>
      </c>
      <c r="M433" s="42"/>
      <c r="N433" s="43"/>
      <c r="O433" s="34">
        <f t="shared" si="13"/>
        <v>3023000</v>
      </c>
    </row>
    <row r="434" spans="1:15" ht="15.75" thickBot="1">
      <c r="A434" s="42" t="s">
        <v>458</v>
      </c>
      <c r="B434" s="42">
        <v>70845387</v>
      </c>
      <c r="C434" s="42">
        <v>8263485</v>
      </c>
      <c r="D434" s="42" t="s">
        <v>291</v>
      </c>
      <c r="E434" s="42">
        <v>4</v>
      </c>
      <c r="F434" s="42" t="s">
        <v>22</v>
      </c>
      <c r="G434" s="32">
        <v>1852600</v>
      </c>
      <c r="H434" s="32">
        <v>0</v>
      </c>
      <c r="I434" s="32">
        <v>0</v>
      </c>
      <c r="J434" s="32">
        <v>0</v>
      </c>
      <c r="K434" s="33">
        <v>89900</v>
      </c>
      <c r="L434" s="33">
        <f t="shared" si="12"/>
        <v>1942500</v>
      </c>
      <c r="M434" s="42"/>
      <c r="N434" s="43"/>
      <c r="O434" s="34">
        <f t="shared" si="13"/>
        <v>1942500</v>
      </c>
    </row>
    <row r="435" spans="1:15" ht="15.75" thickBot="1">
      <c r="A435" s="42" t="s">
        <v>458</v>
      </c>
      <c r="B435" s="42">
        <v>70845387</v>
      </c>
      <c r="C435" s="42">
        <v>8363578</v>
      </c>
      <c r="D435" s="42" t="s">
        <v>79</v>
      </c>
      <c r="E435" s="42">
        <v>5.15</v>
      </c>
      <c r="F435" s="42" t="s">
        <v>22</v>
      </c>
      <c r="G435" s="32">
        <v>3003300</v>
      </c>
      <c r="H435" s="32">
        <v>0</v>
      </c>
      <c r="I435" s="32">
        <v>0</v>
      </c>
      <c r="J435" s="32">
        <v>0</v>
      </c>
      <c r="K435" s="33">
        <v>145800</v>
      </c>
      <c r="L435" s="33">
        <f t="shared" si="12"/>
        <v>3149100</v>
      </c>
      <c r="M435" s="42"/>
      <c r="N435" s="43"/>
      <c r="O435" s="34">
        <f t="shared" si="13"/>
        <v>3149100</v>
      </c>
    </row>
    <row r="436" spans="1:15" ht="15.75" thickBot="1">
      <c r="A436" s="42" t="s">
        <v>460</v>
      </c>
      <c r="B436" s="42">
        <v>6443851</v>
      </c>
      <c r="C436" s="42">
        <v>3091142</v>
      </c>
      <c r="D436" s="42" t="s">
        <v>27</v>
      </c>
      <c r="E436" s="42" t="s">
        <v>22</v>
      </c>
      <c r="F436" s="42">
        <v>10</v>
      </c>
      <c r="G436" s="32">
        <v>1827300</v>
      </c>
      <c r="H436" s="32">
        <v>161200</v>
      </c>
      <c r="I436" s="32">
        <v>0</v>
      </c>
      <c r="J436" s="32">
        <v>63800</v>
      </c>
      <c r="K436" s="33">
        <v>54400</v>
      </c>
      <c r="L436" s="33">
        <f t="shared" si="12"/>
        <v>2106700</v>
      </c>
      <c r="M436" s="42"/>
      <c r="N436" s="43"/>
      <c r="O436" s="34">
        <f t="shared" si="13"/>
        <v>2106700</v>
      </c>
    </row>
    <row r="437" spans="1:15" ht="15.75" thickBot="1">
      <c r="A437" s="42" t="s">
        <v>460</v>
      </c>
      <c r="B437" s="42">
        <v>6443851</v>
      </c>
      <c r="C437" s="42">
        <v>5184385</v>
      </c>
      <c r="D437" s="42" t="s">
        <v>30</v>
      </c>
      <c r="E437" s="42" t="s">
        <v>22</v>
      </c>
      <c r="F437" s="42">
        <v>24</v>
      </c>
      <c r="G437" s="32">
        <v>3945400</v>
      </c>
      <c r="H437" s="32">
        <v>345600</v>
      </c>
      <c r="I437" s="32">
        <v>0</v>
      </c>
      <c r="J437" s="32">
        <v>136400</v>
      </c>
      <c r="K437" s="33">
        <v>117300</v>
      </c>
      <c r="L437" s="33">
        <f t="shared" si="12"/>
        <v>4544700</v>
      </c>
      <c r="M437" s="42"/>
      <c r="N437" s="43"/>
      <c r="O437" s="34">
        <f t="shared" si="13"/>
        <v>4544700</v>
      </c>
    </row>
    <row r="438" spans="1:15" ht="15.75" thickBot="1">
      <c r="A438" s="42" t="s">
        <v>462</v>
      </c>
      <c r="B438" s="42">
        <v>2737949</v>
      </c>
      <c r="C438" s="42">
        <v>8860217</v>
      </c>
      <c r="D438" s="42" t="s">
        <v>40</v>
      </c>
      <c r="E438" s="42" t="s">
        <v>22</v>
      </c>
      <c r="F438" s="42">
        <v>15</v>
      </c>
      <c r="G438" s="32">
        <v>1223600</v>
      </c>
      <c r="H438" s="32">
        <v>132500</v>
      </c>
      <c r="I438" s="32">
        <v>0</v>
      </c>
      <c r="J438" s="32">
        <v>32500</v>
      </c>
      <c r="K438" s="33">
        <v>36400</v>
      </c>
      <c r="L438" s="33">
        <f t="shared" si="12"/>
        <v>1425000</v>
      </c>
      <c r="M438" s="42"/>
      <c r="N438" s="43"/>
      <c r="O438" s="34">
        <f t="shared" si="13"/>
        <v>1425000</v>
      </c>
    </row>
    <row r="439" spans="1:15" ht="15.75" thickBot="1">
      <c r="A439" s="42" t="s">
        <v>464</v>
      </c>
      <c r="B439" s="42">
        <v>24220868</v>
      </c>
      <c r="C439" s="42">
        <v>3209491</v>
      </c>
      <c r="D439" s="42" t="s">
        <v>40</v>
      </c>
      <c r="E439" s="42" t="s">
        <v>22</v>
      </c>
      <c r="F439" s="42">
        <v>18</v>
      </c>
      <c r="G439" s="32">
        <v>2832900</v>
      </c>
      <c r="H439" s="32">
        <v>253500</v>
      </c>
      <c r="I439" s="32">
        <v>0</v>
      </c>
      <c r="J439" s="32">
        <v>24000</v>
      </c>
      <c r="K439" s="33">
        <v>61200</v>
      </c>
      <c r="L439" s="33">
        <f t="shared" si="12"/>
        <v>3171600</v>
      </c>
      <c r="M439" s="42"/>
      <c r="N439" s="43"/>
      <c r="O439" s="34">
        <f t="shared" si="13"/>
        <v>3171600</v>
      </c>
    </row>
    <row r="440" spans="1:15" ht="15.75" thickBot="1">
      <c r="A440" s="42" t="s">
        <v>464</v>
      </c>
      <c r="B440" s="42">
        <v>24220868</v>
      </c>
      <c r="C440" s="42">
        <v>4233074</v>
      </c>
      <c r="D440" s="42" t="s">
        <v>30</v>
      </c>
      <c r="E440" s="42" t="s">
        <v>22</v>
      </c>
      <c r="F440" s="42">
        <v>42</v>
      </c>
      <c r="G440" s="32">
        <v>7269700</v>
      </c>
      <c r="H440" s="32">
        <v>544300</v>
      </c>
      <c r="I440" s="32">
        <v>0</v>
      </c>
      <c r="J440" s="32">
        <v>93200</v>
      </c>
      <c r="K440" s="33">
        <v>216200</v>
      </c>
      <c r="L440" s="33">
        <f t="shared" si="12"/>
        <v>8123400</v>
      </c>
      <c r="M440" s="42"/>
      <c r="N440" s="43"/>
      <c r="O440" s="34">
        <f t="shared" si="13"/>
        <v>8123400</v>
      </c>
    </row>
    <row r="441" spans="1:15" ht="15.75" thickBot="1">
      <c r="A441" s="42" t="s">
        <v>464</v>
      </c>
      <c r="B441" s="42">
        <v>24220868</v>
      </c>
      <c r="C441" s="42">
        <v>7376225</v>
      </c>
      <c r="D441" s="42" t="s">
        <v>37</v>
      </c>
      <c r="E441" s="42">
        <v>0.9</v>
      </c>
      <c r="F441" s="42" t="s">
        <v>22</v>
      </c>
      <c r="G441" s="32">
        <v>350000</v>
      </c>
      <c r="H441" s="32">
        <v>22500</v>
      </c>
      <c r="I441" s="32">
        <v>0</v>
      </c>
      <c r="J441" s="32">
        <v>0</v>
      </c>
      <c r="K441" s="33">
        <v>10400</v>
      </c>
      <c r="L441" s="33">
        <f t="shared" si="12"/>
        <v>382900</v>
      </c>
      <c r="M441" s="42"/>
      <c r="N441" s="43"/>
      <c r="O441" s="34">
        <f t="shared" si="13"/>
        <v>382900</v>
      </c>
    </row>
    <row r="442" spans="1:15" ht="15.75" thickBot="1">
      <c r="A442" s="42" t="s">
        <v>466</v>
      </c>
      <c r="B442" s="42">
        <v>1402871</v>
      </c>
      <c r="C442" s="42">
        <v>3745494</v>
      </c>
      <c r="D442" s="42" t="s">
        <v>80</v>
      </c>
      <c r="E442" s="42" t="s">
        <v>22</v>
      </c>
      <c r="F442" s="42">
        <v>2</v>
      </c>
      <c r="G442" s="32">
        <v>625800</v>
      </c>
      <c r="H442" s="32">
        <v>62500</v>
      </c>
      <c r="I442" s="32">
        <v>0</v>
      </c>
      <c r="J442" s="32">
        <v>19600</v>
      </c>
      <c r="K442" s="33">
        <v>0</v>
      </c>
      <c r="L442" s="33">
        <f t="shared" si="12"/>
        <v>707900</v>
      </c>
      <c r="M442" s="42"/>
      <c r="N442" s="43"/>
      <c r="O442" s="34">
        <f t="shared" si="13"/>
        <v>707900</v>
      </c>
    </row>
    <row r="443" spans="1:15" ht="15.75" thickBot="1">
      <c r="A443" s="42" t="s">
        <v>468</v>
      </c>
      <c r="B443" s="42">
        <v>71294325</v>
      </c>
      <c r="C443" s="42">
        <v>2816595</v>
      </c>
      <c r="D443" s="42" t="s">
        <v>37</v>
      </c>
      <c r="E443" s="42">
        <v>9.5</v>
      </c>
      <c r="F443" s="42" t="s">
        <v>22</v>
      </c>
      <c r="G443" s="32">
        <v>2329400</v>
      </c>
      <c r="H443" s="32">
        <v>372900</v>
      </c>
      <c r="I443" s="32">
        <v>0</v>
      </c>
      <c r="J443" s="32">
        <v>159600</v>
      </c>
      <c r="K443" s="33">
        <v>69300</v>
      </c>
      <c r="L443" s="33">
        <f t="shared" si="12"/>
        <v>2931200</v>
      </c>
      <c r="M443" s="42"/>
      <c r="N443" s="43"/>
      <c r="O443" s="34">
        <f t="shared" si="13"/>
        <v>2931200</v>
      </c>
    </row>
    <row r="444" spans="1:15" ht="15.75" thickBot="1">
      <c r="A444" s="42" t="s">
        <v>470</v>
      </c>
      <c r="B444" s="42">
        <v>48707783</v>
      </c>
      <c r="C444" s="42">
        <v>7255535</v>
      </c>
      <c r="D444" s="42" t="s">
        <v>37</v>
      </c>
      <c r="E444" s="42">
        <v>7</v>
      </c>
      <c r="F444" s="42" t="s">
        <v>22</v>
      </c>
      <c r="G444" s="32">
        <v>2222300</v>
      </c>
      <c r="H444" s="32">
        <v>116400</v>
      </c>
      <c r="I444" s="32">
        <v>0</v>
      </c>
      <c r="J444" s="32">
        <v>0</v>
      </c>
      <c r="K444" s="33">
        <v>66100</v>
      </c>
      <c r="L444" s="33">
        <f t="shared" si="12"/>
        <v>2404800</v>
      </c>
      <c r="M444" s="42"/>
      <c r="N444" s="43"/>
      <c r="O444" s="34">
        <f t="shared" si="13"/>
        <v>2404800</v>
      </c>
    </row>
    <row r="445" spans="1:15" ht="15.75" thickBot="1">
      <c r="A445" s="42" t="s">
        <v>472</v>
      </c>
      <c r="B445" s="42">
        <v>22689443</v>
      </c>
      <c r="C445" s="42">
        <v>1719134</v>
      </c>
      <c r="D445" s="42" t="s">
        <v>21</v>
      </c>
      <c r="E445" s="42">
        <v>18.100000000000001</v>
      </c>
      <c r="F445" s="42" t="s">
        <v>22</v>
      </c>
      <c r="G445" s="32">
        <v>5188300</v>
      </c>
      <c r="H445" s="32">
        <v>836000</v>
      </c>
      <c r="I445" s="32">
        <v>0</v>
      </c>
      <c r="J445" s="32">
        <v>104600</v>
      </c>
      <c r="K445" s="33">
        <v>154300</v>
      </c>
      <c r="L445" s="33">
        <f t="shared" si="12"/>
        <v>6283200</v>
      </c>
      <c r="M445" s="42"/>
      <c r="N445" s="43"/>
      <c r="O445" s="34">
        <f t="shared" si="13"/>
        <v>6283200</v>
      </c>
    </row>
    <row r="446" spans="1:15" ht="15.75" thickBot="1">
      <c r="A446" s="42" t="s">
        <v>472</v>
      </c>
      <c r="B446" s="42">
        <v>22689443</v>
      </c>
      <c r="C446" s="42">
        <v>5981133</v>
      </c>
      <c r="D446" s="42" t="s">
        <v>27</v>
      </c>
      <c r="E446" s="42">
        <v>2.25</v>
      </c>
      <c r="F446" s="42" t="s">
        <v>22</v>
      </c>
      <c r="G446" s="32">
        <v>642000</v>
      </c>
      <c r="H446" s="32">
        <v>0</v>
      </c>
      <c r="I446" s="32">
        <v>0</v>
      </c>
      <c r="J446" s="32">
        <v>0</v>
      </c>
      <c r="K446" s="33">
        <v>19100</v>
      </c>
      <c r="L446" s="33">
        <f t="shared" si="12"/>
        <v>661100</v>
      </c>
      <c r="M446" s="42"/>
      <c r="N446" s="43"/>
      <c r="O446" s="34">
        <f t="shared" si="13"/>
        <v>661100</v>
      </c>
    </row>
    <row r="447" spans="1:15" ht="15.75" thickBot="1">
      <c r="A447" s="42" t="s">
        <v>474</v>
      </c>
      <c r="B447" s="42">
        <v>29043913</v>
      </c>
      <c r="C447" s="42">
        <v>2995706</v>
      </c>
      <c r="D447" s="42" t="s">
        <v>46</v>
      </c>
      <c r="E447" s="42">
        <v>0.75</v>
      </c>
      <c r="F447" s="42" t="s">
        <v>22</v>
      </c>
      <c r="G447" s="32">
        <v>396500</v>
      </c>
      <c r="H447" s="32">
        <v>36300</v>
      </c>
      <c r="I447" s="32">
        <v>0</v>
      </c>
      <c r="J447" s="32">
        <v>9000</v>
      </c>
      <c r="K447" s="33">
        <v>19200</v>
      </c>
      <c r="L447" s="33">
        <f t="shared" si="12"/>
        <v>461000</v>
      </c>
      <c r="M447" s="42"/>
      <c r="N447" s="43"/>
      <c r="O447" s="34">
        <f t="shared" si="13"/>
        <v>461000</v>
      </c>
    </row>
    <row r="448" spans="1:15" ht="15.75" thickBot="1">
      <c r="A448" s="42" t="s">
        <v>474</v>
      </c>
      <c r="B448" s="42">
        <v>29043913</v>
      </c>
      <c r="C448" s="42">
        <v>5168732</v>
      </c>
      <c r="D448" s="42" t="s">
        <v>27</v>
      </c>
      <c r="E448" s="42">
        <v>1.25</v>
      </c>
      <c r="F448" s="42" t="s">
        <v>22</v>
      </c>
      <c r="G448" s="32">
        <v>686800</v>
      </c>
      <c r="H448" s="32">
        <v>54100</v>
      </c>
      <c r="I448" s="32">
        <v>0</v>
      </c>
      <c r="J448" s="32">
        <v>14100</v>
      </c>
      <c r="K448" s="33">
        <v>20400</v>
      </c>
      <c r="L448" s="33">
        <f t="shared" si="12"/>
        <v>775400</v>
      </c>
      <c r="M448" s="42"/>
      <c r="N448" s="43"/>
      <c r="O448" s="34">
        <f t="shared" si="13"/>
        <v>775400</v>
      </c>
    </row>
    <row r="449" spans="1:15" ht="15.75" thickBot="1">
      <c r="A449" s="42" t="s">
        <v>474</v>
      </c>
      <c r="B449" s="42">
        <v>29043913</v>
      </c>
      <c r="C449" s="42">
        <v>5245237</v>
      </c>
      <c r="D449" s="42" t="s">
        <v>37</v>
      </c>
      <c r="E449" s="42">
        <v>9.5299999999999994</v>
      </c>
      <c r="F449" s="42" t="s">
        <v>22</v>
      </c>
      <c r="G449" s="32">
        <v>4748000</v>
      </c>
      <c r="H449" s="32">
        <v>418100</v>
      </c>
      <c r="I449" s="32">
        <v>0</v>
      </c>
      <c r="J449" s="32">
        <v>109700</v>
      </c>
      <c r="K449" s="33">
        <v>141200</v>
      </c>
      <c r="L449" s="33">
        <f t="shared" si="12"/>
        <v>5417000</v>
      </c>
      <c r="M449" s="42"/>
      <c r="N449" s="43"/>
      <c r="O449" s="34">
        <f t="shared" si="13"/>
        <v>5417000</v>
      </c>
    </row>
    <row r="450" spans="1:15" ht="15.75" thickBot="1">
      <c r="A450" s="42" t="s">
        <v>474</v>
      </c>
      <c r="B450" s="42">
        <v>29043913</v>
      </c>
      <c r="C450" s="42">
        <v>7263873</v>
      </c>
      <c r="D450" s="42" t="s">
        <v>21</v>
      </c>
      <c r="E450" s="42">
        <v>5.21</v>
      </c>
      <c r="F450" s="42" t="s">
        <v>22</v>
      </c>
      <c r="G450" s="32">
        <v>2958900</v>
      </c>
      <c r="H450" s="32">
        <v>214900</v>
      </c>
      <c r="I450" s="32">
        <v>0</v>
      </c>
      <c r="J450" s="32">
        <v>57000</v>
      </c>
      <c r="K450" s="33">
        <v>51500</v>
      </c>
      <c r="L450" s="33">
        <f t="shared" si="12"/>
        <v>3282300</v>
      </c>
      <c r="M450" s="42"/>
      <c r="N450" s="43"/>
      <c r="O450" s="34">
        <f t="shared" si="13"/>
        <v>3282300</v>
      </c>
    </row>
    <row r="451" spans="1:15" ht="15.75" thickBot="1">
      <c r="A451" s="42" t="s">
        <v>476</v>
      </c>
      <c r="B451" s="42">
        <v>70107491</v>
      </c>
      <c r="C451" s="42">
        <v>6712514</v>
      </c>
      <c r="D451" s="42" t="s">
        <v>80</v>
      </c>
      <c r="E451" s="42" t="s">
        <v>22</v>
      </c>
      <c r="F451" s="42">
        <v>11</v>
      </c>
      <c r="G451" s="32">
        <v>2533500</v>
      </c>
      <c r="H451" s="32">
        <v>221500</v>
      </c>
      <c r="I451" s="32">
        <v>0</v>
      </c>
      <c r="J451" s="32">
        <v>0</v>
      </c>
      <c r="K451" s="33">
        <v>74000</v>
      </c>
      <c r="L451" s="33">
        <f t="shared" si="12"/>
        <v>2829000</v>
      </c>
      <c r="M451" s="42"/>
      <c r="N451" s="43"/>
      <c r="O451" s="34">
        <f t="shared" si="13"/>
        <v>2829000</v>
      </c>
    </row>
    <row r="452" spans="1:15" ht="15.75" thickBot="1">
      <c r="A452" s="42" t="s">
        <v>478</v>
      </c>
      <c r="B452" s="42">
        <v>67363610</v>
      </c>
      <c r="C452" s="42">
        <v>2812601</v>
      </c>
      <c r="D452" s="42" t="s">
        <v>107</v>
      </c>
      <c r="E452" s="42">
        <v>2.5</v>
      </c>
      <c r="F452" s="42" t="s">
        <v>22</v>
      </c>
      <c r="G452" s="32">
        <v>1351200</v>
      </c>
      <c r="H452" s="32">
        <v>37100</v>
      </c>
      <c r="I452" s="32">
        <v>0</v>
      </c>
      <c r="J452" s="32">
        <v>11900</v>
      </c>
      <c r="K452" s="33">
        <v>65600</v>
      </c>
      <c r="L452" s="33">
        <f t="shared" si="12"/>
        <v>1465800</v>
      </c>
      <c r="M452" s="42"/>
      <c r="N452" s="43"/>
      <c r="O452" s="34">
        <f t="shared" si="13"/>
        <v>1465800</v>
      </c>
    </row>
    <row r="453" spans="1:15" ht="15.75" thickBot="1">
      <c r="A453" s="42" t="s">
        <v>551</v>
      </c>
      <c r="B453" s="42">
        <v>69766720</v>
      </c>
      <c r="C453" s="42">
        <v>1291461</v>
      </c>
      <c r="D453" s="42" t="s">
        <v>25</v>
      </c>
      <c r="E453" s="42">
        <v>2</v>
      </c>
      <c r="F453" s="42" t="s">
        <v>22</v>
      </c>
      <c r="G453" s="32">
        <v>815800</v>
      </c>
      <c r="H453" s="32">
        <v>0</v>
      </c>
      <c r="I453" s="32">
        <v>0</v>
      </c>
      <c r="J453" s="32">
        <v>0</v>
      </c>
      <c r="K453" s="33">
        <v>0</v>
      </c>
      <c r="L453" s="33">
        <f t="shared" si="12"/>
        <v>815800</v>
      </c>
      <c r="M453" s="42"/>
      <c r="N453" s="43">
        <v>64105.79</v>
      </c>
      <c r="O453" s="34">
        <f t="shared" si="13"/>
        <v>751694.21</v>
      </c>
    </row>
    <row r="454" spans="1:15" ht="15.75" thickBot="1">
      <c r="A454" s="42" t="s">
        <v>552</v>
      </c>
      <c r="B454" s="42">
        <v>28453051</v>
      </c>
      <c r="C454" s="42">
        <v>5208229</v>
      </c>
      <c r="D454" s="42" t="s">
        <v>79</v>
      </c>
      <c r="E454" s="42">
        <v>2.2000000000000002</v>
      </c>
      <c r="F454" s="42" t="s">
        <v>22</v>
      </c>
      <c r="G454" s="32">
        <v>1392300</v>
      </c>
      <c r="H454" s="32">
        <v>45000</v>
      </c>
      <c r="I454" s="32">
        <v>0</v>
      </c>
      <c r="J454" s="32">
        <v>0</v>
      </c>
      <c r="K454" s="33">
        <v>67600</v>
      </c>
      <c r="L454" s="33">
        <f t="shared" si="12"/>
        <v>1504900</v>
      </c>
      <c r="M454" s="42"/>
      <c r="N454" s="43"/>
      <c r="O454" s="34">
        <f t="shared" si="13"/>
        <v>1504900</v>
      </c>
    </row>
    <row r="455" spans="1:15" ht="15.75" thickBot="1">
      <c r="A455" s="42" t="s">
        <v>480</v>
      </c>
      <c r="B455" s="42">
        <v>26673622</v>
      </c>
      <c r="C455" s="42">
        <v>2663586</v>
      </c>
      <c r="D455" s="42" t="s">
        <v>27</v>
      </c>
      <c r="E455" s="42">
        <v>5.45</v>
      </c>
      <c r="F455" s="42">
        <v>2</v>
      </c>
      <c r="G455" s="32">
        <v>4009700</v>
      </c>
      <c r="H455" s="32">
        <v>282300</v>
      </c>
      <c r="I455" s="32">
        <v>0</v>
      </c>
      <c r="J455" s="32">
        <v>72600</v>
      </c>
      <c r="K455" s="33">
        <v>119300</v>
      </c>
      <c r="L455" s="33">
        <f t="shared" si="12"/>
        <v>4483900</v>
      </c>
      <c r="M455" s="42"/>
      <c r="N455" s="43">
        <v>49221</v>
      </c>
      <c r="O455" s="34">
        <f t="shared" si="13"/>
        <v>4434679</v>
      </c>
    </row>
    <row r="456" spans="1:15" ht="15.75" thickBot="1">
      <c r="A456" s="42" t="s">
        <v>480</v>
      </c>
      <c r="B456" s="42">
        <v>26673622</v>
      </c>
      <c r="C456" s="42">
        <v>5486683</v>
      </c>
      <c r="D456" s="42" t="s">
        <v>25</v>
      </c>
      <c r="E456" s="42">
        <v>6.3</v>
      </c>
      <c r="F456" s="42" t="s">
        <v>22</v>
      </c>
      <c r="G456" s="32">
        <v>4112900</v>
      </c>
      <c r="H456" s="32">
        <v>259800</v>
      </c>
      <c r="I456" s="32">
        <v>0</v>
      </c>
      <c r="J456" s="32">
        <v>107400</v>
      </c>
      <c r="K456" s="33">
        <v>122300</v>
      </c>
      <c r="L456" s="33">
        <f t="shared" si="12"/>
        <v>4602400</v>
      </c>
      <c r="M456" s="42"/>
      <c r="N456" s="43">
        <v>21398</v>
      </c>
      <c r="O456" s="34">
        <f t="shared" si="13"/>
        <v>4581002</v>
      </c>
    </row>
    <row r="457" spans="1:15" ht="15.75" thickBot="1">
      <c r="A457" s="42" t="s">
        <v>480</v>
      </c>
      <c r="B457" s="42">
        <v>26673622</v>
      </c>
      <c r="C457" s="42">
        <v>8630045</v>
      </c>
      <c r="D457" s="42" t="s">
        <v>50</v>
      </c>
      <c r="E457" s="42" t="s">
        <v>22</v>
      </c>
      <c r="F457" s="42">
        <v>9</v>
      </c>
      <c r="G457" s="32">
        <v>2645700</v>
      </c>
      <c r="H457" s="32">
        <v>223200</v>
      </c>
      <c r="I457" s="32">
        <v>221500</v>
      </c>
      <c r="J457" s="32">
        <v>3800</v>
      </c>
      <c r="K457" s="33">
        <v>74500</v>
      </c>
      <c r="L457" s="33">
        <f t="shared" ref="L457:L509" si="14">G457+H457+I457+J457+K457</f>
        <v>3168700</v>
      </c>
      <c r="M457" s="42"/>
      <c r="N457" s="43">
        <v>10084</v>
      </c>
      <c r="O457" s="34">
        <f t="shared" ref="O457:O508" si="15">L457-M457-N457</f>
        <v>3158616</v>
      </c>
    </row>
    <row r="458" spans="1:15" ht="15.75" thickBot="1">
      <c r="A458" s="42" t="s">
        <v>482</v>
      </c>
      <c r="B458" s="42">
        <v>26480026</v>
      </c>
      <c r="C458" s="42">
        <v>1084230</v>
      </c>
      <c r="D458" s="42" t="s">
        <v>25</v>
      </c>
      <c r="E458" s="42">
        <v>3.25</v>
      </c>
      <c r="F458" s="42" t="s">
        <v>22</v>
      </c>
      <c r="G458" s="32">
        <v>1149700</v>
      </c>
      <c r="H458" s="32">
        <v>0</v>
      </c>
      <c r="I458" s="32">
        <v>0</v>
      </c>
      <c r="J458" s="32">
        <v>0</v>
      </c>
      <c r="K458" s="33">
        <v>34200</v>
      </c>
      <c r="L458" s="33">
        <f t="shared" si="14"/>
        <v>1183900</v>
      </c>
      <c r="M458" s="42"/>
      <c r="N458" s="43">
        <v>23000</v>
      </c>
      <c r="O458" s="34">
        <f t="shared" si="15"/>
        <v>1160900</v>
      </c>
    </row>
    <row r="459" spans="1:15" ht="15.75" thickBot="1">
      <c r="A459" s="42" t="s">
        <v>482</v>
      </c>
      <c r="B459" s="42">
        <v>26480026</v>
      </c>
      <c r="C459" s="42">
        <v>1886629</v>
      </c>
      <c r="D459" s="42" t="s">
        <v>37</v>
      </c>
      <c r="E459" s="42">
        <v>31.8</v>
      </c>
      <c r="F459" s="42" t="s">
        <v>22</v>
      </c>
      <c r="G459" s="32">
        <v>14092800</v>
      </c>
      <c r="H459" s="32">
        <v>0</v>
      </c>
      <c r="I459" s="32">
        <v>0</v>
      </c>
      <c r="J459" s="32">
        <v>0</v>
      </c>
      <c r="K459" s="33">
        <v>419100</v>
      </c>
      <c r="L459" s="33">
        <f t="shared" si="14"/>
        <v>14511900</v>
      </c>
      <c r="M459" s="42"/>
      <c r="N459" s="43"/>
      <c r="O459" s="34">
        <f t="shared" si="15"/>
        <v>14511900</v>
      </c>
    </row>
    <row r="460" spans="1:15" ht="15.75" thickBot="1">
      <c r="A460" s="42" t="s">
        <v>484</v>
      </c>
      <c r="B460" s="42">
        <v>46416463</v>
      </c>
      <c r="C460" s="42">
        <v>1584376</v>
      </c>
      <c r="D460" s="42" t="s">
        <v>107</v>
      </c>
      <c r="E460" s="42">
        <v>1.83</v>
      </c>
      <c r="F460" s="42" t="s">
        <v>22</v>
      </c>
      <c r="G460" s="32">
        <v>1028500</v>
      </c>
      <c r="H460" s="32">
        <v>0</v>
      </c>
      <c r="I460" s="32">
        <v>0</v>
      </c>
      <c r="J460" s="32">
        <v>0</v>
      </c>
      <c r="K460" s="33">
        <v>38300</v>
      </c>
      <c r="L460" s="33">
        <f t="shared" si="14"/>
        <v>1066800</v>
      </c>
      <c r="M460" s="42"/>
      <c r="N460" s="43"/>
      <c r="O460" s="34">
        <f t="shared" si="15"/>
        <v>1066800</v>
      </c>
    </row>
    <row r="461" spans="1:15" ht="15.75" thickBot="1">
      <c r="A461" s="42" t="s">
        <v>484</v>
      </c>
      <c r="B461" s="42">
        <v>46416463</v>
      </c>
      <c r="C461" s="42">
        <v>5600784</v>
      </c>
      <c r="D461" s="42" t="s">
        <v>46</v>
      </c>
      <c r="E461" s="42">
        <v>3</v>
      </c>
      <c r="F461" s="42" t="s">
        <v>22</v>
      </c>
      <c r="G461" s="32">
        <v>992900</v>
      </c>
      <c r="H461" s="32">
        <v>0</v>
      </c>
      <c r="I461" s="32">
        <v>0</v>
      </c>
      <c r="J461" s="32">
        <v>0</v>
      </c>
      <c r="K461" s="33">
        <v>48200</v>
      </c>
      <c r="L461" s="33">
        <f t="shared" si="14"/>
        <v>1041100</v>
      </c>
      <c r="M461" s="42"/>
      <c r="N461" s="43"/>
      <c r="O461" s="34">
        <f t="shared" si="15"/>
        <v>1041100</v>
      </c>
    </row>
    <row r="462" spans="1:15" ht="15.75" thickBot="1">
      <c r="A462" s="42" t="s">
        <v>486</v>
      </c>
      <c r="B462" s="42">
        <v>70951608</v>
      </c>
      <c r="C462" s="42">
        <v>2173449</v>
      </c>
      <c r="D462" s="42" t="s">
        <v>46</v>
      </c>
      <c r="E462" s="42" t="s">
        <v>22</v>
      </c>
      <c r="F462" s="42" t="s">
        <v>22</v>
      </c>
      <c r="G462" s="32">
        <v>0</v>
      </c>
      <c r="H462" s="32">
        <v>0</v>
      </c>
      <c r="I462" s="32">
        <v>0</v>
      </c>
      <c r="J462" s="32">
        <v>0</v>
      </c>
      <c r="K462" s="33">
        <v>0</v>
      </c>
      <c r="L462" s="33">
        <f t="shared" si="14"/>
        <v>0</v>
      </c>
      <c r="M462" s="42"/>
      <c r="N462" s="43"/>
      <c r="O462" s="34">
        <f t="shared" si="15"/>
        <v>0</v>
      </c>
    </row>
    <row r="463" spans="1:15" ht="15.75" thickBot="1">
      <c r="A463" s="42" t="s">
        <v>486</v>
      </c>
      <c r="B463" s="42">
        <v>70951608</v>
      </c>
      <c r="C463" s="42">
        <v>7268544</v>
      </c>
      <c r="D463" s="42" t="s">
        <v>27</v>
      </c>
      <c r="E463" s="42" t="s">
        <v>22</v>
      </c>
      <c r="F463" s="42" t="s">
        <v>22</v>
      </c>
      <c r="G463" s="32">
        <v>0</v>
      </c>
      <c r="H463" s="32">
        <v>0</v>
      </c>
      <c r="I463" s="32">
        <v>0</v>
      </c>
      <c r="J463" s="32">
        <v>0</v>
      </c>
      <c r="K463" s="33">
        <v>0</v>
      </c>
      <c r="L463" s="33">
        <f t="shared" si="14"/>
        <v>0</v>
      </c>
      <c r="M463" s="42"/>
      <c r="N463" s="43"/>
      <c r="O463" s="34">
        <f t="shared" si="15"/>
        <v>0</v>
      </c>
    </row>
    <row r="464" spans="1:15" ht="15.75" thickBot="1">
      <c r="A464" s="42" t="s">
        <v>486</v>
      </c>
      <c r="B464" s="42">
        <v>70951608</v>
      </c>
      <c r="C464" s="42">
        <v>7740354</v>
      </c>
      <c r="D464" s="42" t="s">
        <v>26</v>
      </c>
      <c r="E464" s="42">
        <v>0.25</v>
      </c>
      <c r="F464" s="42" t="s">
        <v>22</v>
      </c>
      <c r="G464" s="32">
        <v>84600</v>
      </c>
      <c r="H464" s="32">
        <v>0</v>
      </c>
      <c r="I464" s="32">
        <v>0</v>
      </c>
      <c r="J464" s="32">
        <v>0</v>
      </c>
      <c r="K464" s="33">
        <v>4100</v>
      </c>
      <c r="L464" s="33">
        <f t="shared" si="14"/>
        <v>88700</v>
      </c>
      <c r="M464" s="42"/>
      <c r="N464" s="43"/>
      <c r="O464" s="34">
        <f t="shared" si="15"/>
        <v>88700</v>
      </c>
    </row>
    <row r="465" spans="1:15" ht="15.75" thickBot="1">
      <c r="A465" s="42" t="s">
        <v>488</v>
      </c>
      <c r="B465" s="42">
        <v>61904252</v>
      </c>
      <c r="C465" s="42">
        <v>6496915</v>
      </c>
      <c r="D465" s="42" t="s">
        <v>46</v>
      </c>
      <c r="E465" s="42">
        <v>0.5</v>
      </c>
      <c r="F465" s="42" t="s">
        <v>22</v>
      </c>
      <c r="G465" s="32">
        <v>98800</v>
      </c>
      <c r="H465" s="32">
        <v>0</v>
      </c>
      <c r="I465" s="32">
        <v>0</v>
      </c>
      <c r="J465" s="32">
        <v>0</v>
      </c>
      <c r="K465" s="33">
        <v>4700</v>
      </c>
      <c r="L465" s="33">
        <f t="shared" si="14"/>
        <v>103500</v>
      </c>
      <c r="M465" s="42"/>
      <c r="N465" s="43"/>
      <c r="O465" s="34">
        <f t="shared" si="15"/>
        <v>103500</v>
      </c>
    </row>
    <row r="466" spans="1:15" ht="15.75" thickBot="1">
      <c r="A466" s="42" t="s">
        <v>488</v>
      </c>
      <c r="B466" s="42">
        <v>61904252</v>
      </c>
      <c r="C466" s="42">
        <v>6926865</v>
      </c>
      <c r="D466" s="42" t="s">
        <v>26</v>
      </c>
      <c r="E466" s="42">
        <v>0.36</v>
      </c>
      <c r="F466" s="42" t="s">
        <v>22</v>
      </c>
      <c r="G466" s="32">
        <v>122100</v>
      </c>
      <c r="H466" s="32">
        <v>0</v>
      </c>
      <c r="I466" s="32">
        <v>0</v>
      </c>
      <c r="J466" s="32">
        <v>0</v>
      </c>
      <c r="K466" s="33">
        <v>5900</v>
      </c>
      <c r="L466" s="33">
        <f t="shared" si="14"/>
        <v>128000</v>
      </c>
      <c r="M466" s="42"/>
      <c r="N466" s="43"/>
      <c r="O466" s="34">
        <f t="shared" si="15"/>
        <v>128000</v>
      </c>
    </row>
    <row r="467" spans="1:15" ht="15.75" thickBot="1">
      <c r="A467" s="42" t="s">
        <v>490</v>
      </c>
      <c r="B467" s="42">
        <v>62468472</v>
      </c>
      <c r="C467" s="42">
        <v>9999756</v>
      </c>
      <c r="D467" s="42" t="s">
        <v>26</v>
      </c>
      <c r="E467" s="42">
        <v>1</v>
      </c>
      <c r="F467" s="42" t="s">
        <v>22</v>
      </c>
      <c r="G467" s="32">
        <v>201700</v>
      </c>
      <c r="H467" s="32">
        <v>0</v>
      </c>
      <c r="I467" s="32">
        <v>0</v>
      </c>
      <c r="J467" s="32">
        <v>0</v>
      </c>
      <c r="K467" s="33">
        <v>9700</v>
      </c>
      <c r="L467" s="33">
        <f t="shared" si="14"/>
        <v>211400</v>
      </c>
      <c r="M467" s="42"/>
      <c r="N467" s="43"/>
      <c r="O467" s="34">
        <f t="shared" si="15"/>
        <v>211400</v>
      </c>
    </row>
    <row r="468" spans="1:15" ht="15.75" thickBot="1">
      <c r="A468" s="42" t="s">
        <v>492</v>
      </c>
      <c r="B468" s="42">
        <v>61903086</v>
      </c>
      <c r="C468" s="42">
        <v>5595772</v>
      </c>
      <c r="D468" s="42" t="s">
        <v>46</v>
      </c>
      <c r="E468" s="42">
        <v>0.61</v>
      </c>
      <c r="F468" s="42" t="s">
        <v>22</v>
      </c>
      <c r="G468" s="32">
        <v>345100</v>
      </c>
      <c r="H468" s="32">
        <v>0</v>
      </c>
      <c r="I468" s="32">
        <v>0</v>
      </c>
      <c r="J468" s="32">
        <v>0</v>
      </c>
      <c r="K468" s="33">
        <v>16700</v>
      </c>
      <c r="L468" s="33">
        <f t="shared" si="14"/>
        <v>361800</v>
      </c>
      <c r="M468" s="42"/>
      <c r="N468" s="43"/>
      <c r="O468" s="34">
        <f t="shared" si="15"/>
        <v>361800</v>
      </c>
    </row>
    <row r="469" spans="1:15" ht="15.75" thickBot="1">
      <c r="A469" s="42" t="s">
        <v>492</v>
      </c>
      <c r="B469" s="42">
        <v>61903086</v>
      </c>
      <c r="C469" s="42">
        <v>5681477</v>
      </c>
      <c r="D469" s="42" t="s">
        <v>26</v>
      </c>
      <c r="E469" s="42">
        <v>0.49</v>
      </c>
      <c r="F469" s="42" t="s">
        <v>22</v>
      </c>
      <c r="G469" s="32">
        <v>307500</v>
      </c>
      <c r="H469" s="32">
        <v>0</v>
      </c>
      <c r="I469" s="32">
        <v>0</v>
      </c>
      <c r="J469" s="32">
        <v>0</v>
      </c>
      <c r="K469" s="33">
        <v>14900</v>
      </c>
      <c r="L469" s="33">
        <f t="shared" si="14"/>
        <v>322400</v>
      </c>
      <c r="M469" s="42"/>
      <c r="N469" s="43"/>
      <c r="O469" s="34">
        <f t="shared" si="15"/>
        <v>322400</v>
      </c>
    </row>
    <row r="470" spans="1:15" ht="15.75" thickBot="1">
      <c r="A470" s="42" t="s">
        <v>494</v>
      </c>
      <c r="B470" s="42">
        <v>47013133</v>
      </c>
      <c r="C470" s="42">
        <v>9094532</v>
      </c>
      <c r="D470" s="42" t="s">
        <v>26</v>
      </c>
      <c r="E470" s="42">
        <v>1</v>
      </c>
      <c r="F470" s="42" t="s">
        <v>22</v>
      </c>
      <c r="G470" s="32">
        <v>407000</v>
      </c>
      <c r="H470" s="32">
        <v>0</v>
      </c>
      <c r="I470" s="32">
        <v>0</v>
      </c>
      <c r="J470" s="32">
        <v>0</v>
      </c>
      <c r="K470" s="33">
        <v>19700</v>
      </c>
      <c r="L470" s="33">
        <f t="shared" si="14"/>
        <v>426700</v>
      </c>
      <c r="M470" s="42"/>
      <c r="N470" s="43"/>
      <c r="O470" s="34">
        <f t="shared" si="15"/>
        <v>426700</v>
      </c>
    </row>
    <row r="471" spans="1:15" ht="15.75" thickBot="1">
      <c r="A471" s="42" t="s">
        <v>496</v>
      </c>
      <c r="B471" s="42">
        <v>22768602</v>
      </c>
      <c r="C471" s="42">
        <v>2304479</v>
      </c>
      <c r="D471" s="42" t="s">
        <v>414</v>
      </c>
      <c r="E471" s="42">
        <v>1</v>
      </c>
      <c r="F471" s="42" t="s">
        <v>22</v>
      </c>
      <c r="G471" s="32">
        <v>661400</v>
      </c>
      <c r="H471" s="32">
        <v>53000</v>
      </c>
      <c r="I471" s="32">
        <v>0</v>
      </c>
      <c r="J471" s="32">
        <v>17000</v>
      </c>
      <c r="K471" s="33">
        <v>32100</v>
      </c>
      <c r="L471" s="33">
        <f t="shared" si="14"/>
        <v>763500</v>
      </c>
      <c r="M471" s="42"/>
      <c r="N471" s="43"/>
      <c r="O471" s="34">
        <f t="shared" si="15"/>
        <v>763500</v>
      </c>
    </row>
    <row r="472" spans="1:15" ht="15.75" thickBot="1">
      <c r="A472" s="42" t="s">
        <v>496</v>
      </c>
      <c r="B472" s="42">
        <v>22768602</v>
      </c>
      <c r="C472" s="42">
        <v>7195515</v>
      </c>
      <c r="D472" s="42" t="s">
        <v>26</v>
      </c>
      <c r="E472" s="42">
        <v>2.1800000000000002</v>
      </c>
      <c r="F472" s="42" t="s">
        <v>22</v>
      </c>
      <c r="G472" s="32">
        <v>1366800</v>
      </c>
      <c r="H472" s="32">
        <v>114700</v>
      </c>
      <c r="I472" s="32">
        <v>0</v>
      </c>
      <c r="J472" s="32">
        <v>32800</v>
      </c>
      <c r="K472" s="33">
        <v>66300</v>
      </c>
      <c r="L472" s="33">
        <f t="shared" si="14"/>
        <v>1580600</v>
      </c>
      <c r="M472" s="42"/>
      <c r="N472" s="43"/>
      <c r="O472" s="34">
        <f t="shared" si="15"/>
        <v>1580600</v>
      </c>
    </row>
    <row r="473" spans="1:15" ht="15.75" thickBot="1">
      <c r="A473" s="42" t="s">
        <v>496</v>
      </c>
      <c r="B473" s="42">
        <v>22768602</v>
      </c>
      <c r="C473" s="42">
        <v>8613016</v>
      </c>
      <c r="D473" s="42" t="s">
        <v>104</v>
      </c>
      <c r="E473" s="42">
        <v>1.35</v>
      </c>
      <c r="F473" s="42" t="s">
        <v>22</v>
      </c>
      <c r="G473" s="32">
        <v>904900</v>
      </c>
      <c r="H473" s="32">
        <v>71200</v>
      </c>
      <c r="I473" s="32">
        <v>0</v>
      </c>
      <c r="J473" s="32">
        <v>21300</v>
      </c>
      <c r="K473" s="33">
        <v>43400</v>
      </c>
      <c r="L473" s="33">
        <f t="shared" si="14"/>
        <v>1040800</v>
      </c>
      <c r="M473" s="42"/>
      <c r="N473" s="43"/>
      <c r="O473" s="34">
        <f t="shared" si="15"/>
        <v>1040800</v>
      </c>
    </row>
    <row r="474" spans="1:15" ht="15.75" thickBot="1">
      <c r="A474" s="42" t="s">
        <v>553</v>
      </c>
      <c r="B474" s="42">
        <v>18623433</v>
      </c>
      <c r="C474" s="42">
        <v>1591611</v>
      </c>
      <c r="D474" s="42" t="s">
        <v>27</v>
      </c>
      <c r="E474" s="42">
        <v>3.5</v>
      </c>
      <c r="F474" s="42" t="s">
        <v>22</v>
      </c>
      <c r="G474" s="32">
        <v>1207800</v>
      </c>
      <c r="H474" s="32">
        <v>160800</v>
      </c>
      <c r="I474" s="32">
        <v>0</v>
      </c>
      <c r="J474" s="32">
        <v>32900</v>
      </c>
      <c r="K474" s="33">
        <v>35900</v>
      </c>
      <c r="L474" s="33">
        <f t="shared" si="14"/>
        <v>1437400</v>
      </c>
      <c r="M474" s="42"/>
      <c r="N474" s="43"/>
      <c r="O474" s="34">
        <f t="shared" si="15"/>
        <v>1437400</v>
      </c>
    </row>
    <row r="475" spans="1:15" ht="15.75" thickBot="1">
      <c r="A475" s="42" t="s">
        <v>553</v>
      </c>
      <c r="B475" s="42">
        <v>18623433</v>
      </c>
      <c r="C475" s="42">
        <v>2928939</v>
      </c>
      <c r="D475" s="42" t="s">
        <v>46</v>
      </c>
      <c r="E475" s="42">
        <v>1</v>
      </c>
      <c r="F475" s="42" t="s">
        <v>22</v>
      </c>
      <c r="G475" s="32">
        <v>211000</v>
      </c>
      <c r="H475" s="32">
        <v>18700</v>
      </c>
      <c r="I475" s="32">
        <v>0</v>
      </c>
      <c r="J475" s="32">
        <v>21300</v>
      </c>
      <c r="K475" s="33">
        <v>10200</v>
      </c>
      <c r="L475" s="33">
        <f t="shared" si="14"/>
        <v>261200</v>
      </c>
      <c r="M475" s="42"/>
      <c r="N475" s="43"/>
      <c r="O475" s="34">
        <f t="shared" si="15"/>
        <v>261200</v>
      </c>
    </row>
    <row r="476" spans="1:15" ht="15.75" thickBot="1">
      <c r="A476" s="42" t="s">
        <v>553</v>
      </c>
      <c r="B476" s="42">
        <v>18623433</v>
      </c>
      <c r="C476" s="42">
        <v>6353601</v>
      </c>
      <c r="D476" s="42" t="s">
        <v>27</v>
      </c>
      <c r="E476" s="42" t="s">
        <v>22</v>
      </c>
      <c r="F476" s="42">
        <v>15</v>
      </c>
      <c r="G476" s="32">
        <v>3680500</v>
      </c>
      <c r="H476" s="32">
        <v>456600</v>
      </c>
      <c r="I476" s="32">
        <v>0</v>
      </c>
      <c r="J476" s="32">
        <v>128400</v>
      </c>
      <c r="K476" s="33">
        <v>39200</v>
      </c>
      <c r="L476" s="33">
        <f t="shared" si="14"/>
        <v>4304700</v>
      </c>
      <c r="M476" s="42"/>
      <c r="N476" s="43"/>
      <c r="O476" s="34">
        <f t="shared" si="15"/>
        <v>4304700</v>
      </c>
    </row>
    <row r="477" spans="1:15" ht="15.75" thickBot="1">
      <c r="A477" s="42" t="s">
        <v>553</v>
      </c>
      <c r="B477" s="42">
        <v>18623433</v>
      </c>
      <c r="C477" s="42">
        <v>7050280</v>
      </c>
      <c r="D477" s="42" t="s">
        <v>37</v>
      </c>
      <c r="E477" s="42">
        <v>3</v>
      </c>
      <c r="F477" s="42" t="s">
        <v>22</v>
      </c>
      <c r="G477" s="32">
        <v>509400</v>
      </c>
      <c r="H477" s="32">
        <v>71700</v>
      </c>
      <c r="I477" s="32">
        <v>0</v>
      </c>
      <c r="J477" s="32">
        <v>38300</v>
      </c>
      <c r="K477" s="33">
        <v>15200</v>
      </c>
      <c r="L477" s="33">
        <f t="shared" si="14"/>
        <v>634600</v>
      </c>
      <c r="M477" s="42"/>
      <c r="N477" s="43"/>
      <c r="O477" s="34">
        <f t="shared" si="15"/>
        <v>634600</v>
      </c>
    </row>
    <row r="478" spans="1:15" ht="15.75" thickBot="1">
      <c r="A478" s="42" t="s">
        <v>553</v>
      </c>
      <c r="B478" s="42">
        <v>18623433</v>
      </c>
      <c r="C478" s="42">
        <v>8311942</v>
      </c>
      <c r="D478" s="42" t="s">
        <v>114</v>
      </c>
      <c r="E478" s="42">
        <v>1</v>
      </c>
      <c r="F478" s="42" t="s">
        <v>22</v>
      </c>
      <c r="G478" s="32">
        <v>220200</v>
      </c>
      <c r="H478" s="32">
        <v>0</v>
      </c>
      <c r="I478" s="32">
        <v>0</v>
      </c>
      <c r="J478" s="32">
        <v>0</v>
      </c>
      <c r="K478" s="33">
        <v>6500</v>
      </c>
      <c r="L478" s="33">
        <f t="shared" si="14"/>
        <v>226700</v>
      </c>
      <c r="M478" s="42"/>
      <c r="N478" s="43"/>
      <c r="O478" s="34">
        <f t="shared" si="15"/>
        <v>226700</v>
      </c>
    </row>
    <row r="479" spans="1:15" ht="15.75" thickBot="1">
      <c r="A479" s="42" t="s">
        <v>500</v>
      </c>
      <c r="B479" s="42">
        <v>4251806</v>
      </c>
      <c r="C479" s="42">
        <v>6379997</v>
      </c>
      <c r="D479" s="42" t="s">
        <v>49</v>
      </c>
      <c r="E479" s="42" t="s">
        <v>22</v>
      </c>
      <c r="F479" s="42">
        <v>5</v>
      </c>
      <c r="G479" s="32">
        <v>1155100</v>
      </c>
      <c r="H479" s="32">
        <v>0</v>
      </c>
      <c r="I479" s="32">
        <v>0</v>
      </c>
      <c r="J479" s="32">
        <v>0</v>
      </c>
      <c r="K479" s="33">
        <v>34400</v>
      </c>
      <c r="L479" s="33">
        <f t="shared" si="14"/>
        <v>1189500</v>
      </c>
      <c r="M479" s="42"/>
      <c r="N479" s="43"/>
      <c r="O479" s="34">
        <f t="shared" si="15"/>
        <v>1189500</v>
      </c>
    </row>
    <row r="480" spans="1:15" ht="15.75" thickBot="1">
      <c r="A480" s="42" t="s">
        <v>502</v>
      </c>
      <c r="B480" s="42">
        <v>67778399</v>
      </c>
      <c r="C480" s="42">
        <v>4638571</v>
      </c>
      <c r="D480" s="42" t="s">
        <v>27</v>
      </c>
      <c r="E480" s="42" t="s">
        <v>22</v>
      </c>
      <c r="F480" s="42">
        <v>3</v>
      </c>
      <c r="G480" s="32">
        <v>396900</v>
      </c>
      <c r="H480" s="32">
        <v>34900</v>
      </c>
      <c r="I480" s="32">
        <v>0</v>
      </c>
      <c r="J480" s="32">
        <v>5900</v>
      </c>
      <c r="K480" s="33">
        <v>0</v>
      </c>
      <c r="L480" s="33">
        <f t="shared" si="14"/>
        <v>437700</v>
      </c>
      <c r="M480" s="42"/>
      <c r="N480" s="43"/>
      <c r="O480" s="34">
        <f t="shared" si="15"/>
        <v>437700</v>
      </c>
    </row>
    <row r="481" spans="1:15" ht="15.75" thickBot="1">
      <c r="A481" s="42" t="s">
        <v>502</v>
      </c>
      <c r="B481" s="42">
        <v>67778399</v>
      </c>
      <c r="C481" s="42">
        <v>9467457</v>
      </c>
      <c r="D481" s="42" t="s">
        <v>50</v>
      </c>
      <c r="E481" s="42" t="s">
        <v>22</v>
      </c>
      <c r="F481" s="42">
        <v>10</v>
      </c>
      <c r="G481" s="32">
        <v>1685300</v>
      </c>
      <c r="H481" s="32">
        <v>203600</v>
      </c>
      <c r="I481" s="32">
        <v>0</v>
      </c>
      <c r="J481" s="32">
        <v>51000</v>
      </c>
      <c r="K481" s="33">
        <v>50100</v>
      </c>
      <c r="L481" s="33">
        <f t="shared" si="14"/>
        <v>1990000</v>
      </c>
      <c r="M481" s="42"/>
      <c r="N481" s="43"/>
      <c r="O481" s="34">
        <f t="shared" si="15"/>
        <v>1990000</v>
      </c>
    </row>
    <row r="482" spans="1:15" ht="15.75" thickBot="1">
      <c r="A482" s="42" t="s">
        <v>504</v>
      </c>
      <c r="B482" s="42">
        <v>27407969</v>
      </c>
      <c r="C482" s="42">
        <v>5781980</v>
      </c>
      <c r="D482" s="42" t="s">
        <v>27</v>
      </c>
      <c r="E482" s="42">
        <v>0.1</v>
      </c>
      <c r="F482" s="42">
        <v>2</v>
      </c>
      <c r="G482" s="32">
        <v>526000</v>
      </c>
      <c r="H482" s="32">
        <v>0</v>
      </c>
      <c r="I482" s="32">
        <v>0</v>
      </c>
      <c r="J482" s="32">
        <v>0</v>
      </c>
      <c r="K482" s="33">
        <v>0</v>
      </c>
      <c r="L482" s="33">
        <f t="shared" si="14"/>
        <v>526000</v>
      </c>
      <c r="M482" s="42"/>
      <c r="N482" s="43"/>
      <c r="O482" s="34">
        <f t="shared" si="15"/>
        <v>526000</v>
      </c>
    </row>
    <row r="483" spans="1:15" ht="15.75" thickBot="1">
      <c r="A483" s="42" t="s">
        <v>504</v>
      </c>
      <c r="B483" s="42">
        <v>27407969</v>
      </c>
      <c r="C483" s="42">
        <v>9982961</v>
      </c>
      <c r="D483" s="42" t="s">
        <v>50</v>
      </c>
      <c r="E483" s="42" t="s">
        <v>22</v>
      </c>
      <c r="F483" s="42">
        <v>4</v>
      </c>
      <c r="G483" s="32">
        <v>1463200</v>
      </c>
      <c r="H483" s="32">
        <v>0</v>
      </c>
      <c r="I483" s="32">
        <v>0</v>
      </c>
      <c r="J483" s="32">
        <v>0</v>
      </c>
      <c r="K483" s="33">
        <v>0</v>
      </c>
      <c r="L483" s="33">
        <f t="shared" si="14"/>
        <v>1463200</v>
      </c>
      <c r="M483" s="42"/>
      <c r="N483" s="43"/>
      <c r="O483" s="34">
        <f t="shared" si="15"/>
        <v>1463200</v>
      </c>
    </row>
    <row r="484" spans="1:15" ht="15.75" thickBot="1">
      <c r="A484" s="42" t="s">
        <v>506</v>
      </c>
      <c r="B484" s="42">
        <v>28195850</v>
      </c>
      <c r="C484" s="42">
        <v>7853218</v>
      </c>
      <c r="D484" s="42" t="s">
        <v>46</v>
      </c>
      <c r="E484" s="42">
        <v>3</v>
      </c>
      <c r="F484" s="42" t="s">
        <v>22</v>
      </c>
      <c r="G484" s="32">
        <v>1950900</v>
      </c>
      <c r="H484" s="32">
        <v>0</v>
      </c>
      <c r="I484" s="32">
        <v>0</v>
      </c>
      <c r="J484" s="32">
        <v>0</v>
      </c>
      <c r="K484" s="33">
        <v>0</v>
      </c>
      <c r="L484" s="33">
        <f t="shared" si="14"/>
        <v>1950900</v>
      </c>
      <c r="M484" s="42"/>
      <c r="N484" s="43"/>
      <c r="O484" s="34">
        <f t="shared" si="15"/>
        <v>1950900</v>
      </c>
    </row>
    <row r="485" spans="1:15" ht="15.75" thickBot="1">
      <c r="A485" s="42" t="s">
        <v>508</v>
      </c>
      <c r="B485" s="42">
        <v>472263</v>
      </c>
      <c r="C485" s="42">
        <v>2932015</v>
      </c>
      <c r="D485" s="42" t="s">
        <v>425</v>
      </c>
      <c r="E485" s="42">
        <v>4.4000000000000004</v>
      </c>
      <c r="F485" s="42" t="s">
        <v>22</v>
      </c>
      <c r="G485" s="32">
        <v>2212200</v>
      </c>
      <c r="H485" s="32">
        <v>0</v>
      </c>
      <c r="I485" s="32">
        <v>0</v>
      </c>
      <c r="J485" s="32">
        <v>0</v>
      </c>
      <c r="K485" s="33">
        <v>107400</v>
      </c>
      <c r="L485" s="33">
        <f t="shared" si="14"/>
        <v>2319600</v>
      </c>
      <c r="M485" s="42"/>
      <c r="N485" s="43"/>
      <c r="O485" s="34">
        <f t="shared" si="15"/>
        <v>2319600</v>
      </c>
    </row>
    <row r="486" spans="1:15" ht="15.75" thickBot="1">
      <c r="A486" s="42" t="s">
        <v>508</v>
      </c>
      <c r="B486" s="42">
        <v>472263</v>
      </c>
      <c r="C486" s="42">
        <v>4545853</v>
      </c>
      <c r="D486" s="42" t="s">
        <v>25</v>
      </c>
      <c r="E486" s="42">
        <v>4.5</v>
      </c>
      <c r="F486" s="42" t="s">
        <v>22</v>
      </c>
      <c r="G486" s="32">
        <v>2743500</v>
      </c>
      <c r="H486" s="32">
        <v>0</v>
      </c>
      <c r="I486" s="32">
        <v>0</v>
      </c>
      <c r="J486" s="32">
        <v>0</v>
      </c>
      <c r="K486" s="33">
        <v>81600</v>
      </c>
      <c r="L486" s="33">
        <f t="shared" si="14"/>
        <v>2825100</v>
      </c>
      <c r="M486" s="42"/>
      <c r="N486" s="43"/>
      <c r="O486" s="34">
        <f t="shared" si="15"/>
        <v>2825100</v>
      </c>
    </row>
    <row r="487" spans="1:15" ht="15.75" thickBot="1">
      <c r="A487" s="42" t="s">
        <v>510</v>
      </c>
      <c r="B487" s="42">
        <v>26661586</v>
      </c>
      <c r="C487" s="42">
        <v>5666407</v>
      </c>
      <c r="D487" s="42" t="s">
        <v>27</v>
      </c>
      <c r="E487" s="42">
        <v>2.46</v>
      </c>
      <c r="F487" s="42">
        <v>6</v>
      </c>
      <c r="G487" s="32">
        <v>2288700</v>
      </c>
      <c r="H487" s="32">
        <v>252800</v>
      </c>
      <c r="I487" s="32">
        <v>0</v>
      </c>
      <c r="J487" s="32">
        <v>44700</v>
      </c>
      <c r="K487" s="33">
        <v>68100</v>
      </c>
      <c r="L487" s="33">
        <f t="shared" si="14"/>
        <v>2654300</v>
      </c>
      <c r="M487" s="42"/>
      <c r="N487" s="43"/>
      <c r="O487" s="34">
        <f t="shared" si="15"/>
        <v>2654300</v>
      </c>
    </row>
    <row r="488" spans="1:15" ht="15.75" thickBot="1">
      <c r="A488" s="42" t="s">
        <v>510</v>
      </c>
      <c r="B488" s="42">
        <v>26661586</v>
      </c>
      <c r="C488" s="42">
        <v>9681860</v>
      </c>
      <c r="D488" s="42" t="s">
        <v>26</v>
      </c>
      <c r="E488" s="42">
        <v>2.83</v>
      </c>
      <c r="F488" s="42" t="s">
        <v>22</v>
      </c>
      <c r="G488" s="32">
        <v>1312900</v>
      </c>
      <c r="H488" s="32">
        <v>136100</v>
      </c>
      <c r="I488" s="32">
        <v>0</v>
      </c>
      <c r="J488" s="32">
        <v>40400</v>
      </c>
      <c r="K488" s="33">
        <v>63700</v>
      </c>
      <c r="L488" s="33">
        <f t="shared" si="14"/>
        <v>1553100</v>
      </c>
      <c r="M488" s="42"/>
      <c r="N488" s="43"/>
      <c r="O488" s="34">
        <f t="shared" si="15"/>
        <v>1553100</v>
      </c>
    </row>
    <row r="489" spans="1:15" ht="15.75" thickBot="1">
      <c r="A489" s="42" t="s">
        <v>512</v>
      </c>
      <c r="B489" s="42">
        <v>71229051</v>
      </c>
      <c r="C489" s="42">
        <v>1155482</v>
      </c>
      <c r="D489" s="42" t="s">
        <v>50</v>
      </c>
      <c r="E489" s="42" t="s">
        <v>22</v>
      </c>
      <c r="F489" s="42">
        <v>32</v>
      </c>
      <c r="G489" s="32">
        <v>8897000</v>
      </c>
      <c r="H489" s="32">
        <v>917100</v>
      </c>
      <c r="I489" s="32">
        <v>0</v>
      </c>
      <c r="J489" s="32">
        <v>114800</v>
      </c>
      <c r="K489" s="33">
        <v>264600</v>
      </c>
      <c r="L489" s="33">
        <f t="shared" si="14"/>
        <v>10193500</v>
      </c>
      <c r="M489" s="42"/>
      <c r="N489" s="43"/>
      <c r="O489" s="34">
        <f t="shared" si="15"/>
        <v>10193500</v>
      </c>
    </row>
    <row r="490" spans="1:15" ht="15.75" thickBot="1">
      <c r="A490" s="42" t="s">
        <v>512</v>
      </c>
      <c r="B490" s="42">
        <v>71229051</v>
      </c>
      <c r="C490" s="42">
        <v>3977758</v>
      </c>
      <c r="D490" s="42" t="s">
        <v>49</v>
      </c>
      <c r="E490" s="42" t="s">
        <v>22</v>
      </c>
      <c r="F490" s="42">
        <v>58</v>
      </c>
      <c r="G490" s="32">
        <v>15903900</v>
      </c>
      <c r="H490" s="32">
        <v>2253000</v>
      </c>
      <c r="I490" s="32">
        <v>0</v>
      </c>
      <c r="J490" s="32">
        <v>287900</v>
      </c>
      <c r="K490" s="33">
        <v>298200</v>
      </c>
      <c r="L490" s="33">
        <f t="shared" si="14"/>
        <v>18743000</v>
      </c>
      <c r="M490" s="42"/>
      <c r="N490" s="43"/>
      <c r="O490" s="34">
        <f t="shared" si="15"/>
        <v>18743000</v>
      </c>
    </row>
    <row r="491" spans="1:15" ht="15.75" thickBot="1">
      <c r="A491" s="42" t="s">
        <v>512</v>
      </c>
      <c r="B491" s="42">
        <v>71229051</v>
      </c>
      <c r="C491" s="42">
        <v>9496934</v>
      </c>
      <c r="D491" s="42" t="s">
        <v>25</v>
      </c>
      <c r="E491" s="42">
        <v>5.9</v>
      </c>
      <c r="F491" s="42" t="s">
        <v>22</v>
      </c>
      <c r="G491" s="32">
        <v>2392800</v>
      </c>
      <c r="H491" s="32">
        <v>195400</v>
      </c>
      <c r="I491" s="32">
        <v>0</v>
      </c>
      <c r="J491" s="32">
        <v>29800</v>
      </c>
      <c r="K491" s="33">
        <v>71200</v>
      </c>
      <c r="L491" s="33">
        <f t="shared" si="14"/>
        <v>2689200</v>
      </c>
      <c r="M491" s="42"/>
      <c r="N491" s="43"/>
      <c r="O491" s="34">
        <f t="shared" si="15"/>
        <v>2689200</v>
      </c>
    </row>
    <row r="492" spans="1:15" ht="15.75" thickBot="1">
      <c r="A492" s="42" t="s">
        <v>516</v>
      </c>
      <c r="B492" s="42">
        <v>71234446</v>
      </c>
      <c r="C492" s="42">
        <v>2342335</v>
      </c>
      <c r="D492" s="42" t="s">
        <v>49</v>
      </c>
      <c r="E492" s="42" t="s">
        <v>22</v>
      </c>
      <c r="F492" s="42">
        <v>52</v>
      </c>
      <c r="G492" s="32">
        <v>12820400</v>
      </c>
      <c r="H492" s="32">
        <v>805100</v>
      </c>
      <c r="I492" s="32">
        <v>220900</v>
      </c>
      <c r="J492" s="32">
        <v>234700</v>
      </c>
      <c r="K492" s="33">
        <v>341900</v>
      </c>
      <c r="L492" s="33">
        <f t="shared" si="14"/>
        <v>14423000</v>
      </c>
      <c r="M492" s="42"/>
      <c r="N492" s="43"/>
      <c r="O492" s="34">
        <f t="shared" si="15"/>
        <v>14423000</v>
      </c>
    </row>
    <row r="493" spans="1:15" ht="15.75" thickBot="1">
      <c r="A493" s="42" t="s">
        <v>516</v>
      </c>
      <c r="B493" s="42">
        <v>71234446</v>
      </c>
      <c r="C493" s="42">
        <v>4410360</v>
      </c>
      <c r="D493" s="42" t="s">
        <v>50</v>
      </c>
      <c r="E493" s="42" t="s">
        <v>22</v>
      </c>
      <c r="F493" s="42">
        <v>27</v>
      </c>
      <c r="G493" s="32">
        <v>4531500</v>
      </c>
      <c r="H493" s="32">
        <v>387100</v>
      </c>
      <c r="I493" s="32">
        <v>0</v>
      </c>
      <c r="J493" s="32">
        <v>65800</v>
      </c>
      <c r="K493" s="33">
        <v>134800</v>
      </c>
      <c r="L493" s="33">
        <f t="shared" si="14"/>
        <v>5119200</v>
      </c>
      <c r="M493" s="42"/>
      <c r="N493" s="43"/>
      <c r="O493" s="34">
        <f t="shared" si="15"/>
        <v>5119200</v>
      </c>
    </row>
    <row r="494" spans="1:15" ht="15.75" thickBot="1">
      <c r="A494" s="42" t="s">
        <v>516</v>
      </c>
      <c r="B494" s="42">
        <v>71234446</v>
      </c>
      <c r="C494" s="42">
        <v>8559065</v>
      </c>
      <c r="D494" s="42" t="s">
        <v>25</v>
      </c>
      <c r="E494" s="42">
        <v>3.6</v>
      </c>
      <c r="F494" s="42" t="s">
        <v>22</v>
      </c>
      <c r="G494" s="32">
        <v>1887700</v>
      </c>
      <c r="H494" s="32">
        <v>153500</v>
      </c>
      <c r="I494" s="32">
        <v>0</v>
      </c>
      <c r="J494" s="32">
        <v>21400</v>
      </c>
      <c r="K494" s="33">
        <v>56100</v>
      </c>
      <c r="L494" s="33">
        <f t="shared" si="14"/>
        <v>2118700</v>
      </c>
      <c r="M494" s="42"/>
      <c r="N494" s="43"/>
      <c r="O494" s="34">
        <f t="shared" si="15"/>
        <v>2118700</v>
      </c>
    </row>
    <row r="495" spans="1:15" ht="15.75" thickBot="1">
      <c r="A495" s="42" t="s">
        <v>516</v>
      </c>
      <c r="B495" s="42">
        <v>71234446</v>
      </c>
      <c r="C495" s="42">
        <v>8988454</v>
      </c>
      <c r="D495" s="42" t="s">
        <v>80</v>
      </c>
      <c r="E495" s="42" t="s">
        <v>22</v>
      </c>
      <c r="F495" s="42">
        <v>15</v>
      </c>
      <c r="G495" s="32">
        <v>3238000</v>
      </c>
      <c r="H495" s="32">
        <v>186600</v>
      </c>
      <c r="I495" s="32">
        <v>0</v>
      </c>
      <c r="J495" s="32">
        <v>60300</v>
      </c>
      <c r="K495" s="33">
        <v>96300</v>
      </c>
      <c r="L495" s="33">
        <f t="shared" si="14"/>
        <v>3581200</v>
      </c>
      <c r="M495" s="33">
        <v>161900</v>
      </c>
      <c r="N495" s="33"/>
      <c r="O495" s="34">
        <f t="shared" si="15"/>
        <v>3419300</v>
      </c>
    </row>
    <row r="496" spans="1:15" ht="15.75" thickBot="1">
      <c r="A496" s="42" t="s">
        <v>518</v>
      </c>
      <c r="B496" s="42">
        <v>60445963</v>
      </c>
      <c r="C496" s="42">
        <v>8822983</v>
      </c>
      <c r="D496" s="42" t="s">
        <v>50</v>
      </c>
      <c r="E496" s="42" t="s">
        <v>22</v>
      </c>
      <c r="F496" s="42">
        <v>8</v>
      </c>
      <c r="G496" s="32">
        <v>2640800</v>
      </c>
      <c r="H496" s="32">
        <v>183200</v>
      </c>
      <c r="I496" s="32">
        <v>0</v>
      </c>
      <c r="J496" s="32">
        <v>32900</v>
      </c>
      <c r="K496" s="33">
        <v>0</v>
      </c>
      <c r="L496" s="33">
        <f t="shared" si="14"/>
        <v>2856900</v>
      </c>
      <c r="M496" s="42"/>
      <c r="N496" s="43"/>
      <c r="O496" s="34">
        <f t="shared" si="15"/>
        <v>2856900</v>
      </c>
    </row>
    <row r="497" spans="1:15" ht="15.75" thickBot="1">
      <c r="A497" s="42" t="s">
        <v>520</v>
      </c>
      <c r="B497" s="42">
        <v>71234489</v>
      </c>
      <c r="C497" s="42">
        <v>2854357</v>
      </c>
      <c r="D497" s="42" t="s">
        <v>83</v>
      </c>
      <c r="E497" s="42">
        <v>1.65</v>
      </c>
      <c r="F497" s="42" t="s">
        <v>22</v>
      </c>
      <c r="G497" s="32">
        <v>1001200</v>
      </c>
      <c r="H497" s="32">
        <v>62900</v>
      </c>
      <c r="I497" s="32">
        <v>0</v>
      </c>
      <c r="J497" s="32">
        <v>4500</v>
      </c>
      <c r="K497" s="33">
        <v>28800</v>
      </c>
      <c r="L497" s="33">
        <f t="shared" si="14"/>
        <v>1097400</v>
      </c>
      <c r="M497" s="42"/>
      <c r="N497" s="43"/>
      <c r="O497" s="34">
        <f t="shared" si="15"/>
        <v>1097400</v>
      </c>
    </row>
    <row r="498" spans="1:15" ht="15.75" thickBot="1">
      <c r="A498" s="42" t="s">
        <v>520</v>
      </c>
      <c r="B498" s="42">
        <v>71234489</v>
      </c>
      <c r="C498" s="42">
        <v>3367359</v>
      </c>
      <c r="D498" s="42" t="s">
        <v>522</v>
      </c>
      <c r="E498" s="42" t="s">
        <v>22</v>
      </c>
      <c r="F498" s="42">
        <v>15</v>
      </c>
      <c r="G498" s="32">
        <v>4862100</v>
      </c>
      <c r="H498" s="32">
        <v>205700</v>
      </c>
      <c r="I498" s="32">
        <v>0</v>
      </c>
      <c r="J498" s="32">
        <v>43700</v>
      </c>
      <c r="K498" s="33">
        <v>236000</v>
      </c>
      <c r="L498" s="33">
        <f t="shared" si="14"/>
        <v>5347500</v>
      </c>
      <c r="M498" s="42"/>
      <c r="N498" s="43"/>
      <c r="O498" s="34">
        <f t="shared" si="15"/>
        <v>5347500</v>
      </c>
    </row>
    <row r="499" spans="1:15" ht="15.75" thickBot="1">
      <c r="A499" s="42" t="s">
        <v>520</v>
      </c>
      <c r="B499" s="42">
        <v>71234489</v>
      </c>
      <c r="C499" s="42">
        <v>3789317</v>
      </c>
      <c r="D499" s="42" t="s">
        <v>46</v>
      </c>
      <c r="E499" s="42">
        <v>8.2799999999999994</v>
      </c>
      <c r="F499" s="42" t="s">
        <v>22</v>
      </c>
      <c r="G499" s="32">
        <v>4643000</v>
      </c>
      <c r="H499" s="32">
        <v>256400</v>
      </c>
      <c r="I499" s="32">
        <v>0</v>
      </c>
      <c r="J499" s="32">
        <v>41900</v>
      </c>
      <c r="K499" s="33">
        <v>225400</v>
      </c>
      <c r="L499" s="33">
        <f t="shared" si="14"/>
        <v>5166700</v>
      </c>
      <c r="M499" s="42"/>
      <c r="N499" s="43"/>
      <c r="O499" s="34">
        <f t="shared" si="15"/>
        <v>5166700</v>
      </c>
    </row>
    <row r="500" spans="1:15" ht="15.75" thickBot="1">
      <c r="A500" s="42" t="s">
        <v>520</v>
      </c>
      <c r="B500" s="42">
        <v>71234489</v>
      </c>
      <c r="C500" s="42">
        <v>6434926</v>
      </c>
      <c r="D500" s="42" t="s">
        <v>523</v>
      </c>
      <c r="E500" s="42">
        <v>3.39</v>
      </c>
      <c r="F500" s="42">
        <v>6</v>
      </c>
      <c r="G500" s="32">
        <v>1921100</v>
      </c>
      <c r="H500" s="32">
        <v>171400</v>
      </c>
      <c r="I500" s="32">
        <v>0</v>
      </c>
      <c r="J500" s="32">
        <v>27900</v>
      </c>
      <c r="K500" s="33">
        <v>93300</v>
      </c>
      <c r="L500" s="33">
        <f t="shared" si="14"/>
        <v>2213700</v>
      </c>
      <c r="M500" s="42"/>
      <c r="N500" s="43"/>
      <c r="O500" s="34">
        <f t="shared" si="15"/>
        <v>2213700</v>
      </c>
    </row>
    <row r="501" spans="1:15" ht="15.75" thickBot="1">
      <c r="A501" s="42" t="s">
        <v>524</v>
      </c>
      <c r="B501" s="42">
        <v>22693661</v>
      </c>
      <c r="C501" s="42">
        <v>4965558</v>
      </c>
      <c r="D501" s="42" t="s">
        <v>37</v>
      </c>
      <c r="E501" s="42">
        <v>2</v>
      </c>
      <c r="F501" s="42" t="s">
        <v>22</v>
      </c>
      <c r="G501" s="32">
        <v>700000</v>
      </c>
      <c r="H501" s="32">
        <v>55200</v>
      </c>
      <c r="I501" s="32">
        <v>365100</v>
      </c>
      <c r="J501" s="32">
        <v>0</v>
      </c>
      <c r="K501" s="33">
        <v>0</v>
      </c>
      <c r="L501" s="33">
        <f t="shared" si="14"/>
        <v>1120300</v>
      </c>
      <c r="M501" s="42"/>
      <c r="N501" s="43"/>
      <c r="O501" s="34">
        <f t="shared" si="15"/>
        <v>1120300</v>
      </c>
    </row>
    <row r="502" spans="1:15" ht="15.75" thickBot="1">
      <c r="A502" s="42" t="s">
        <v>524</v>
      </c>
      <c r="B502" s="42">
        <v>22693661</v>
      </c>
      <c r="C502" s="42">
        <v>6547846</v>
      </c>
      <c r="D502" s="42" t="s">
        <v>27</v>
      </c>
      <c r="E502" s="42">
        <v>5</v>
      </c>
      <c r="F502" s="42" t="s">
        <v>22</v>
      </c>
      <c r="G502" s="32">
        <v>1800000</v>
      </c>
      <c r="H502" s="32">
        <v>138000</v>
      </c>
      <c r="I502" s="32">
        <v>0</v>
      </c>
      <c r="J502" s="32">
        <v>0</v>
      </c>
      <c r="K502" s="33">
        <v>0</v>
      </c>
      <c r="L502" s="33">
        <f t="shared" si="14"/>
        <v>1938000</v>
      </c>
      <c r="M502" s="42"/>
      <c r="N502" s="43"/>
      <c r="O502" s="34">
        <f t="shared" si="15"/>
        <v>1938000</v>
      </c>
    </row>
    <row r="503" spans="1:15" ht="15.75" thickBot="1">
      <c r="A503" s="42" t="s">
        <v>526</v>
      </c>
      <c r="B503" s="42">
        <v>44685181</v>
      </c>
      <c r="C503" s="42">
        <v>8261070</v>
      </c>
      <c r="D503" s="42" t="s">
        <v>40</v>
      </c>
      <c r="E503" s="42" t="s">
        <v>22</v>
      </c>
      <c r="F503" s="42">
        <v>65</v>
      </c>
      <c r="G503" s="32">
        <v>8523100</v>
      </c>
      <c r="H503" s="32">
        <v>850000</v>
      </c>
      <c r="I503" s="32">
        <v>0</v>
      </c>
      <c r="J503" s="32">
        <v>0</v>
      </c>
      <c r="K503" s="33">
        <v>253500</v>
      </c>
      <c r="L503" s="33">
        <f t="shared" si="14"/>
        <v>9626600</v>
      </c>
      <c r="M503" s="42"/>
      <c r="N503" s="43"/>
      <c r="O503" s="34">
        <f t="shared" si="15"/>
        <v>9626600</v>
      </c>
    </row>
    <row r="504" spans="1:15" ht="15.75" thickBot="1">
      <c r="A504" s="42" t="s">
        <v>528</v>
      </c>
      <c r="B504" s="42">
        <v>873497</v>
      </c>
      <c r="C504" s="42">
        <v>4053970</v>
      </c>
      <c r="D504" s="42" t="s">
        <v>27</v>
      </c>
      <c r="E504" s="42" t="s">
        <v>22</v>
      </c>
      <c r="F504" s="42">
        <v>5</v>
      </c>
      <c r="G504" s="32">
        <v>568200</v>
      </c>
      <c r="H504" s="32">
        <v>24700</v>
      </c>
      <c r="I504" s="32">
        <v>0</v>
      </c>
      <c r="J504" s="32">
        <v>0</v>
      </c>
      <c r="K504" s="33">
        <v>16900</v>
      </c>
      <c r="L504" s="33">
        <f t="shared" si="14"/>
        <v>609800</v>
      </c>
      <c r="M504" s="42"/>
      <c r="N504" s="43"/>
      <c r="O504" s="34">
        <f t="shared" si="15"/>
        <v>609800</v>
      </c>
    </row>
    <row r="505" spans="1:15" ht="15.75" thickBot="1">
      <c r="A505" s="42" t="s">
        <v>528</v>
      </c>
      <c r="B505" s="42">
        <v>873497</v>
      </c>
      <c r="C505" s="42">
        <v>4573207</v>
      </c>
      <c r="D505" s="42" t="s">
        <v>25</v>
      </c>
      <c r="E505" s="42">
        <v>1.1000000000000001</v>
      </c>
      <c r="F505" s="42" t="s">
        <v>22</v>
      </c>
      <c r="G505" s="32">
        <v>766700</v>
      </c>
      <c r="H505" s="32">
        <v>45700</v>
      </c>
      <c r="I505" s="32">
        <v>0</v>
      </c>
      <c r="J505" s="32">
        <v>0</v>
      </c>
      <c r="K505" s="33">
        <v>0</v>
      </c>
      <c r="L505" s="33">
        <f t="shared" si="14"/>
        <v>812400</v>
      </c>
      <c r="M505" s="42"/>
      <c r="N505" s="43"/>
      <c r="O505" s="34">
        <f t="shared" si="15"/>
        <v>812400</v>
      </c>
    </row>
    <row r="506" spans="1:15" ht="15.75" thickBot="1">
      <c r="A506" s="42" t="s">
        <v>528</v>
      </c>
      <c r="B506" s="42">
        <v>873497</v>
      </c>
      <c r="C506" s="42">
        <v>4746258</v>
      </c>
      <c r="D506" s="42" t="s">
        <v>50</v>
      </c>
      <c r="E506" s="42" t="s">
        <v>22</v>
      </c>
      <c r="F506" s="42">
        <v>18</v>
      </c>
      <c r="G506" s="32">
        <v>4164000</v>
      </c>
      <c r="H506" s="32">
        <v>345000</v>
      </c>
      <c r="I506" s="32">
        <v>0</v>
      </c>
      <c r="J506" s="32">
        <v>0</v>
      </c>
      <c r="K506" s="33">
        <v>123800</v>
      </c>
      <c r="L506" s="33">
        <f t="shared" si="14"/>
        <v>4632800</v>
      </c>
      <c r="M506" s="42"/>
      <c r="N506" s="43"/>
      <c r="O506" s="34">
        <f t="shared" si="15"/>
        <v>4632800</v>
      </c>
    </row>
    <row r="507" spans="1:15" ht="15.75" thickBot="1">
      <c r="A507" s="42" t="s">
        <v>528</v>
      </c>
      <c r="B507" s="42">
        <v>873497</v>
      </c>
      <c r="C507" s="42">
        <v>6755296</v>
      </c>
      <c r="D507" s="42" t="s">
        <v>49</v>
      </c>
      <c r="E507" s="42" t="s">
        <v>22</v>
      </c>
      <c r="F507" s="42">
        <v>60</v>
      </c>
      <c r="G507" s="32">
        <v>15180100</v>
      </c>
      <c r="H507" s="32">
        <v>1141700</v>
      </c>
      <c r="I507" s="32">
        <v>0</v>
      </c>
      <c r="J507" s="32">
        <v>498300</v>
      </c>
      <c r="K507" s="33">
        <v>451400</v>
      </c>
      <c r="L507" s="33">
        <f t="shared" si="14"/>
        <v>17271500</v>
      </c>
      <c r="M507" s="42"/>
      <c r="N507" s="43"/>
      <c r="O507" s="34">
        <f t="shared" si="15"/>
        <v>17271500</v>
      </c>
    </row>
    <row r="508" spans="1:15" ht="15.75" thickBot="1">
      <c r="A508" s="42" t="s">
        <v>528</v>
      </c>
      <c r="B508" s="42">
        <v>873497</v>
      </c>
      <c r="C508" s="42">
        <v>7605862</v>
      </c>
      <c r="D508" s="42" t="s">
        <v>80</v>
      </c>
      <c r="E508" s="42" t="s">
        <v>22</v>
      </c>
      <c r="F508" s="42">
        <v>3</v>
      </c>
      <c r="G508" s="32">
        <v>462400</v>
      </c>
      <c r="H508" s="32">
        <v>31600</v>
      </c>
      <c r="I508" s="32">
        <v>0</v>
      </c>
      <c r="J508" s="32">
        <v>0</v>
      </c>
      <c r="K508" s="33">
        <v>13700</v>
      </c>
      <c r="L508" s="33">
        <f t="shared" si="14"/>
        <v>507700</v>
      </c>
      <c r="M508" s="42"/>
      <c r="N508" s="43"/>
      <c r="O508" s="34">
        <f t="shared" si="15"/>
        <v>507700</v>
      </c>
    </row>
    <row r="509" spans="1:15" ht="15.75" thickBot="1">
      <c r="A509" s="45" t="s">
        <v>554</v>
      </c>
      <c r="B509" s="42"/>
      <c r="C509" s="42"/>
      <c r="D509" s="42"/>
      <c r="G509" s="34">
        <f>SUM(G8:G508)</f>
        <v>2006228700</v>
      </c>
      <c r="H509" s="34">
        <f t="shared" ref="H509:M509" si="16">SUM(H8:H508)</f>
        <v>176300900</v>
      </c>
      <c r="I509" s="34">
        <f t="shared" si="16"/>
        <v>8775000</v>
      </c>
      <c r="J509" s="34">
        <f t="shared" si="16"/>
        <v>43891700</v>
      </c>
      <c r="K509" s="39">
        <f t="shared" si="16"/>
        <v>47982900</v>
      </c>
      <c r="L509" s="40">
        <f t="shared" si="14"/>
        <v>2283179200</v>
      </c>
      <c r="M509" s="39">
        <f t="shared" si="16"/>
        <v>936100</v>
      </c>
      <c r="N509" s="46">
        <f>SUM(N8:N508)</f>
        <v>6033760.169999999</v>
      </c>
      <c r="O509" s="34">
        <f>SUBTOTAL(9,O5:O508)</f>
        <v>2276209339.8299999</v>
      </c>
    </row>
  </sheetData>
  <autoFilter ref="A7:P508" xr:uid="{4487A4C2-BFD1-4942-B7FE-98D7FE8F9D94}"/>
  <mergeCells count="16">
    <mergeCell ref="N4:N7"/>
    <mergeCell ref="O4:O7"/>
    <mergeCell ref="A1:S1"/>
    <mergeCell ref="F4:F7"/>
    <mergeCell ref="H4:H7"/>
    <mergeCell ref="I4:I7"/>
    <mergeCell ref="J4:J7"/>
    <mergeCell ref="K4:K7"/>
    <mergeCell ref="L4:L7"/>
    <mergeCell ref="M4:M7"/>
    <mergeCell ref="A4:A7"/>
    <mergeCell ref="B4:B7"/>
    <mergeCell ref="C4:C7"/>
    <mergeCell ref="D4:D7"/>
    <mergeCell ref="E4:E7"/>
    <mergeCell ref="G4:G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197C9-3CE7-47FB-A0D2-249BBFE6A254}">
  <dimension ref="A3:P596"/>
  <sheetViews>
    <sheetView workbookViewId="0">
      <selection activeCell="E4" sqref="E4:E7"/>
    </sheetView>
  </sheetViews>
  <sheetFormatPr defaultRowHeight="15"/>
  <cols>
    <col min="1" max="1" width="16" customWidth="1"/>
    <col min="4" max="8" width="10.42578125" customWidth="1"/>
    <col min="9" max="9" width="14.140625" customWidth="1"/>
    <col min="10" max="10" width="14.5703125" customWidth="1"/>
    <col min="11" max="11" width="14.28515625" customWidth="1"/>
    <col min="12" max="12" width="13" customWidth="1"/>
    <col min="13" max="13" width="12.7109375" customWidth="1"/>
    <col min="14" max="14" width="14.42578125" customWidth="1"/>
    <col min="15" max="15" width="12.5703125" customWidth="1"/>
    <col min="16" max="16" width="14" customWidth="1"/>
  </cols>
  <sheetData>
    <row r="3" spans="1:16" ht="15.75" thickBot="1"/>
    <row r="4" spans="1:16">
      <c r="A4" s="229" t="s">
        <v>1</v>
      </c>
      <c r="B4" s="227" t="s">
        <v>2</v>
      </c>
      <c r="C4" s="227" t="s">
        <v>3</v>
      </c>
      <c r="D4" s="227" t="s">
        <v>4</v>
      </c>
      <c r="E4" s="227" t="s">
        <v>555</v>
      </c>
      <c r="F4" s="227" t="s">
        <v>556</v>
      </c>
      <c r="G4" s="227" t="s">
        <v>557</v>
      </c>
      <c r="H4" s="227" t="s">
        <v>558</v>
      </c>
      <c r="I4" s="224" t="s">
        <v>535</v>
      </c>
      <c r="J4" s="224" t="s">
        <v>536</v>
      </c>
      <c r="K4" s="224" t="s">
        <v>537</v>
      </c>
      <c r="L4" s="224" t="s">
        <v>539</v>
      </c>
      <c r="M4" s="224" t="s">
        <v>540</v>
      </c>
      <c r="N4" s="224" t="s">
        <v>14</v>
      </c>
      <c r="O4" s="224" t="s">
        <v>541</v>
      </c>
      <c r="P4" s="224" t="s">
        <v>17</v>
      </c>
    </row>
    <row r="5" spans="1:16">
      <c r="A5" s="230"/>
      <c r="B5" s="228"/>
      <c r="C5" s="228"/>
      <c r="D5" s="228"/>
      <c r="E5" s="228"/>
      <c r="F5" s="228"/>
      <c r="G5" s="228"/>
      <c r="H5" s="228"/>
      <c r="I5" s="226"/>
      <c r="J5" s="226"/>
      <c r="K5" s="226"/>
      <c r="L5" s="226"/>
      <c r="M5" s="226"/>
      <c r="N5" s="225"/>
      <c r="O5" s="225"/>
      <c r="P5" s="226"/>
    </row>
    <row r="6" spans="1:16">
      <c r="A6" s="230"/>
      <c r="B6" s="228"/>
      <c r="C6" s="228"/>
      <c r="D6" s="228"/>
      <c r="E6" s="228"/>
      <c r="F6" s="228"/>
      <c r="G6" s="228"/>
      <c r="H6" s="228"/>
      <c r="I6" s="226"/>
      <c r="J6" s="226"/>
      <c r="K6" s="226"/>
      <c r="L6" s="226"/>
      <c r="M6" s="226"/>
      <c r="N6" s="225"/>
      <c r="O6" s="225"/>
      <c r="P6" s="226"/>
    </row>
    <row r="7" spans="1:16">
      <c r="A7" s="230"/>
      <c r="B7" s="228"/>
      <c r="C7" s="228"/>
      <c r="D7" s="228"/>
      <c r="E7" s="228"/>
      <c r="F7" s="228"/>
      <c r="G7" s="228"/>
      <c r="H7" s="228"/>
      <c r="I7" s="226"/>
      <c r="J7" s="226"/>
      <c r="K7" s="226"/>
      <c r="L7" s="226"/>
      <c r="M7" s="226"/>
      <c r="N7" s="225"/>
      <c r="O7" s="225"/>
      <c r="P7" s="226"/>
    </row>
    <row r="8" spans="1:16" ht="30">
      <c r="A8" s="47" t="s">
        <v>23</v>
      </c>
      <c r="B8" s="48">
        <v>27240185</v>
      </c>
      <c r="C8" s="48">
        <v>2603805</v>
      </c>
      <c r="D8" s="49" t="s">
        <v>25</v>
      </c>
      <c r="E8" s="49">
        <v>6.45</v>
      </c>
      <c r="F8" s="49">
        <v>0</v>
      </c>
      <c r="G8" s="49">
        <v>0</v>
      </c>
      <c r="H8" s="49">
        <v>0</v>
      </c>
      <c r="I8" s="50">
        <v>3674600</v>
      </c>
      <c r="J8" s="50"/>
      <c r="K8" s="50"/>
      <c r="L8" s="50">
        <v>566900</v>
      </c>
      <c r="M8" s="48"/>
      <c r="N8" s="50">
        <f>I8+J8+K8+L8-M8</f>
        <v>4241500</v>
      </c>
      <c r="O8" s="38"/>
      <c r="P8" s="51">
        <f>I8+J8+K8+L8-M8-O8</f>
        <v>4241500</v>
      </c>
    </row>
    <row r="9" spans="1:16" ht="135">
      <c r="A9" s="47" t="s">
        <v>23</v>
      </c>
      <c r="B9" s="48">
        <v>27240185</v>
      </c>
      <c r="C9" s="48">
        <v>3619641</v>
      </c>
      <c r="D9" s="49" t="s">
        <v>26</v>
      </c>
      <c r="E9" s="49">
        <v>3.95</v>
      </c>
      <c r="F9" s="49">
        <v>0</v>
      </c>
      <c r="G9" s="49">
        <v>0</v>
      </c>
      <c r="H9" s="49">
        <v>0</v>
      </c>
      <c r="I9" s="50">
        <v>2729500</v>
      </c>
      <c r="J9" s="50"/>
      <c r="K9" s="50"/>
      <c r="L9" s="50">
        <v>481700</v>
      </c>
      <c r="M9" s="48"/>
      <c r="N9" s="50">
        <f t="shared" ref="N9:N72" si="0">I9+J9+K9+L9-M9</f>
        <v>3211200</v>
      </c>
      <c r="O9" s="38"/>
      <c r="P9" s="51">
        <f t="shared" ref="P9:P72" si="1">I9+J9+K9+L9-M9-O9</f>
        <v>3211200</v>
      </c>
    </row>
    <row r="10" spans="1:16" ht="45">
      <c r="A10" s="47" t="s">
        <v>23</v>
      </c>
      <c r="B10" s="48">
        <v>27240185</v>
      </c>
      <c r="C10" s="48">
        <v>5689619</v>
      </c>
      <c r="D10" s="49" t="s">
        <v>414</v>
      </c>
      <c r="E10" s="49">
        <v>11.3</v>
      </c>
      <c r="F10" s="49">
        <v>0</v>
      </c>
      <c r="G10" s="49">
        <v>0</v>
      </c>
      <c r="H10" s="49">
        <v>0</v>
      </c>
      <c r="I10" s="50">
        <v>4778100</v>
      </c>
      <c r="J10" s="50"/>
      <c r="K10" s="50"/>
      <c r="L10" s="50">
        <v>843200</v>
      </c>
      <c r="M10" s="48"/>
      <c r="N10" s="50">
        <f t="shared" si="0"/>
        <v>5621300</v>
      </c>
      <c r="O10" s="38"/>
      <c r="P10" s="51">
        <f t="shared" si="1"/>
        <v>5621300</v>
      </c>
    </row>
    <row r="11" spans="1:16" ht="30">
      <c r="A11" s="47" t="s">
        <v>23</v>
      </c>
      <c r="B11" s="48">
        <v>27240185</v>
      </c>
      <c r="C11" s="48">
        <v>8118529</v>
      </c>
      <c r="D11" s="49" t="s">
        <v>27</v>
      </c>
      <c r="E11" s="49">
        <v>4.25</v>
      </c>
      <c r="F11" s="49">
        <v>3</v>
      </c>
      <c r="G11" s="49">
        <v>0</v>
      </c>
      <c r="H11" s="49">
        <v>0</v>
      </c>
      <c r="I11" s="50">
        <v>2779800</v>
      </c>
      <c r="J11" s="50"/>
      <c r="K11" s="50"/>
      <c r="L11" s="50">
        <v>428900</v>
      </c>
      <c r="M11" s="48"/>
      <c r="N11" s="50">
        <f t="shared" si="0"/>
        <v>3208700</v>
      </c>
      <c r="O11" s="38"/>
      <c r="P11" s="51">
        <f t="shared" si="1"/>
        <v>3208700</v>
      </c>
    </row>
    <row r="12" spans="1:16" ht="60">
      <c r="A12" s="47" t="s">
        <v>559</v>
      </c>
      <c r="B12" s="48">
        <v>7234015</v>
      </c>
      <c r="C12" s="48">
        <v>9434150</v>
      </c>
      <c r="D12" s="49" t="s">
        <v>30</v>
      </c>
      <c r="E12" s="49">
        <v>0</v>
      </c>
      <c r="F12" s="49">
        <v>20</v>
      </c>
      <c r="G12" s="49">
        <v>0</v>
      </c>
      <c r="H12" s="49">
        <v>0</v>
      </c>
      <c r="I12" s="50">
        <v>1226700</v>
      </c>
      <c r="J12" s="50"/>
      <c r="K12" s="50"/>
      <c r="L12" s="50">
        <v>0</v>
      </c>
      <c r="M12" s="52"/>
      <c r="N12" s="50">
        <f t="shared" si="0"/>
        <v>1226700</v>
      </c>
      <c r="O12" s="38"/>
      <c r="P12" s="51">
        <f t="shared" si="1"/>
        <v>1226700</v>
      </c>
    </row>
    <row r="13" spans="1:16" ht="60">
      <c r="A13" s="47" t="s">
        <v>28</v>
      </c>
      <c r="B13" s="48">
        <v>28441397</v>
      </c>
      <c r="C13" s="48">
        <v>9924510</v>
      </c>
      <c r="D13" s="49" t="s">
        <v>30</v>
      </c>
      <c r="E13" s="49">
        <v>0</v>
      </c>
      <c r="F13" s="49">
        <v>45</v>
      </c>
      <c r="G13" s="49">
        <v>0</v>
      </c>
      <c r="H13" s="49">
        <v>0</v>
      </c>
      <c r="I13" s="50">
        <v>1562300</v>
      </c>
      <c r="J13" s="50"/>
      <c r="K13" s="50"/>
      <c r="L13" s="50">
        <v>0</v>
      </c>
      <c r="M13" s="48"/>
      <c r="N13" s="50">
        <f t="shared" si="0"/>
        <v>1562300</v>
      </c>
      <c r="O13" s="38"/>
      <c r="P13" s="51">
        <f t="shared" si="1"/>
        <v>1562300</v>
      </c>
    </row>
    <row r="14" spans="1:16" ht="60">
      <c r="A14" s="47" t="s">
        <v>560</v>
      </c>
      <c r="B14" s="48">
        <v>3593207</v>
      </c>
      <c r="C14" s="48">
        <v>3441985</v>
      </c>
      <c r="D14" s="49" t="s">
        <v>30</v>
      </c>
      <c r="E14" s="49">
        <v>0</v>
      </c>
      <c r="F14" s="49">
        <v>20</v>
      </c>
      <c r="G14" s="49">
        <v>0</v>
      </c>
      <c r="H14" s="49">
        <v>0</v>
      </c>
      <c r="I14" s="50">
        <v>0</v>
      </c>
      <c r="J14" s="50">
        <v>1494700</v>
      </c>
      <c r="K14" s="50"/>
      <c r="L14" s="50">
        <v>230800</v>
      </c>
      <c r="M14" s="48"/>
      <c r="N14" s="50">
        <f t="shared" si="0"/>
        <v>1725500</v>
      </c>
      <c r="O14" s="38"/>
      <c r="P14" s="51">
        <f t="shared" si="1"/>
        <v>1725500</v>
      </c>
    </row>
    <row r="15" spans="1:16" ht="60">
      <c r="A15" s="47" t="s">
        <v>561</v>
      </c>
      <c r="B15" s="48">
        <v>3593207</v>
      </c>
      <c r="C15" s="48">
        <v>8394909</v>
      </c>
      <c r="D15" s="49" t="s">
        <v>30</v>
      </c>
      <c r="E15" s="49">
        <v>0</v>
      </c>
      <c r="F15" s="49">
        <v>45</v>
      </c>
      <c r="G15" s="49">
        <v>0</v>
      </c>
      <c r="H15" s="49">
        <v>0</v>
      </c>
      <c r="I15" s="50">
        <v>0</v>
      </c>
      <c r="J15" s="50">
        <v>1350400</v>
      </c>
      <c r="K15" s="50"/>
      <c r="L15" s="50">
        <v>799600</v>
      </c>
      <c r="M15" s="48"/>
      <c r="N15" s="50">
        <f t="shared" si="0"/>
        <v>2150000</v>
      </c>
      <c r="O15" s="38"/>
      <c r="P15" s="51">
        <f t="shared" si="1"/>
        <v>2150000</v>
      </c>
    </row>
    <row r="16" spans="1:16" ht="60">
      <c r="A16" s="47" t="s">
        <v>33</v>
      </c>
      <c r="B16" s="48">
        <v>28446003</v>
      </c>
      <c r="C16" s="48">
        <v>8941598</v>
      </c>
      <c r="D16" s="49" t="s">
        <v>30</v>
      </c>
      <c r="E16" s="49">
        <v>0</v>
      </c>
      <c r="F16" s="49">
        <v>28</v>
      </c>
      <c r="G16" s="49">
        <v>0</v>
      </c>
      <c r="H16" s="49">
        <v>0</v>
      </c>
      <c r="I16" s="50">
        <v>3222600</v>
      </c>
      <c r="J16" s="50"/>
      <c r="K16" s="50"/>
      <c r="L16" s="50">
        <v>497200</v>
      </c>
      <c r="M16" s="48"/>
      <c r="N16" s="50">
        <f t="shared" si="0"/>
        <v>3719800</v>
      </c>
      <c r="O16" s="38"/>
      <c r="P16" s="51">
        <f t="shared" si="1"/>
        <v>3719800</v>
      </c>
    </row>
    <row r="17" spans="1:16" ht="30">
      <c r="A17" s="47" t="s">
        <v>35</v>
      </c>
      <c r="B17" s="48">
        <v>27226751</v>
      </c>
      <c r="C17" s="48">
        <v>1094046</v>
      </c>
      <c r="D17" s="49" t="s">
        <v>37</v>
      </c>
      <c r="E17" s="49">
        <v>11.25</v>
      </c>
      <c r="F17" s="49">
        <v>0</v>
      </c>
      <c r="G17" s="49">
        <v>0</v>
      </c>
      <c r="H17" s="49">
        <v>0</v>
      </c>
      <c r="I17" s="50">
        <v>3751000</v>
      </c>
      <c r="J17" s="50"/>
      <c r="K17" s="50"/>
      <c r="L17" s="50">
        <v>578700</v>
      </c>
      <c r="M17" s="48"/>
      <c r="N17" s="50">
        <f t="shared" si="0"/>
        <v>4329700</v>
      </c>
      <c r="O17" s="38"/>
      <c r="P17" s="51">
        <f t="shared" si="1"/>
        <v>4329700</v>
      </c>
    </row>
    <row r="18" spans="1:16" ht="30">
      <c r="A18" s="47" t="s">
        <v>35</v>
      </c>
      <c r="B18" s="48">
        <v>27226751</v>
      </c>
      <c r="C18" s="48">
        <v>3837595</v>
      </c>
      <c r="D18" s="49" t="s">
        <v>27</v>
      </c>
      <c r="E18" s="49">
        <v>0</v>
      </c>
      <c r="F18" s="49">
        <v>5</v>
      </c>
      <c r="G18" s="49">
        <v>0</v>
      </c>
      <c r="H18" s="49">
        <v>0</v>
      </c>
      <c r="I18" s="50">
        <v>313500</v>
      </c>
      <c r="J18" s="50"/>
      <c r="K18" s="50"/>
      <c r="L18" s="50">
        <v>48400</v>
      </c>
      <c r="M18" s="48"/>
      <c r="N18" s="50">
        <f t="shared" si="0"/>
        <v>361900</v>
      </c>
      <c r="O18" s="38"/>
      <c r="P18" s="51">
        <f t="shared" si="1"/>
        <v>361900</v>
      </c>
    </row>
    <row r="19" spans="1:16" ht="30">
      <c r="A19" s="47" t="s">
        <v>35</v>
      </c>
      <c r="B19" s="48">
        <v>27226751</v>
      </c>
      <c r="C19" s="48">
        <v>8477167</v>
      </c>
      <c r="D19" s="49" t="s">
        <v>25</v>
      </c>
      <c r="E19" s="49">
        <v>2.85</v>
      </c>
      <c r="F19" s="49">
        <v>0</v>
      </c>
      <c r="G19" s="49">
        <v>0</v>
      </c>
      <c r="H19" s="49">
        <v>0</v>
      </c>
      <c r="I19" s="50">
        <v>1163400</v>
      </c>
      <c r="J19" s="50"/>
      <c r="K19" s="50"/>
      <c r="L19" s="50">
        <v>179500</v>
      </c>
      <c r="M19" s="48"/>
      <c r="N19" s="50">
        <f t="shared" si="0"/>
        <v>1342900</v>
      </c>
      <c r="O19" s="38"/>
      <c r="P19" s="51">
        <f t="shared" si="1"/>
        <v>1342900</v>
      </c>
    </row>
    <row r="20" spans="1:16" ht="60">
      <c r="A20" s="47" t="s">
        <v>38</v>
      </c>
      <c r="B20" s="48">
        <v>873713</v>
      </c>
      <c r="C20" s="48">
        <v>3056000</v>
      </c>
      <c r="D20" s="49" t="s">
        <v>40</v>
      </c>
      <c r="E20" s="49">
        <v>0</v>
      </c>
      <c r="F20" s="49">
        <v>100</v>
      </c>
      <c r="G20" s="49">
        <v>0</v>
      </c>
      <c r="H20" s="49">
        <v>0</v>
      </c>
      <c r="I20" s="50">
        <v>11780300</v>
      </c>
      <c r="J20" s="50"/>
      <c r="K20" s="50"/>
      <c r="L20" s="50">
        <v>1817500</v>
      </c>
      <c r="M20" s="48"/>
      <c r="N20" s="50">
        <f t="shared" si="0"/>
        <v>13597800</v>
      </c>
      <c r="O20" s="38"/>
      <c r="P20" s="51">
        <f t="shared" si="1"/>
        <v>13597800</v>
      </c>
    </row>
    <row r="21" spans="1:16" ht="60">
      <c r="A21" s="47" t="s">
        <v>38</v>
      </c>
      <c r="B21" s="48">
        <v>873713</v>
      </c>
      <c r="C21" s="48">
        <v>6540748</v>
      </c>
      <c r="D21" s="49" t="s">
        <v>37</v>
      </c>
      <c r="E21" s="49">
        <v>3</v>
      </c>
      <c r="F21" s="49">
        <v>0</v>
      </c>
      <c r="G21" s="49">
        <v>0</v>
      </c>
      <c r="H21" s="49">
        <v>0</v>
      </c>
      <c r="I21" s="50">
        <v>685300</v>
      </c>
      <c r="J21" s="50"/>
      <c r="K21" s="50"/>
      <c r="L21" s="50">
        <v>105700</v>
      </c>
      <c r="M21" s="48"/>
      <c r="N21" s="50">
        <f t="shared" si="0"/>
        <v>791000</v>
      </c>
      <c r="O21" s="38"/>
      <c r="P21" s="51">
        <f t="shared" si="1"/>
        <v>791000</v>
      </c>
    </row>
    <row r="22" spans="1:16" ht="30">
      <c r="A22" s="47" t="s">
        <v>41</v>
      </c>
      <c r="B22" s="48">
        <v>24153621</v>
      </c>
      <c r="C22" s="48">
        <v>4816270</v>
      </c>
      <c r="D22" s="49" t="s">
        <v>37</v>
      </c>
      <c r="E22" s="49">
        <v>14.1</v>
      </c>
      <c r="F22" s="49">
        <v>0</v>
      </c>
      <c r="G22" s="49">
        <v>0</v>
      </c>
      <c r="H22" s="49">
        <v>0</v>
      </c>
      <c r="I22" s="50">
        <v>4527500</v>
      </c>
      <c r="J22" s="50">
        <v>275700</v>
      </c>
      <c r="K22" s="50"/>
      <c r="L22" s="50">
        <v>793400</v>
      </c>
      <c r="M22" s="48"/>
      <c r="N22" s="50">
        <f t="shared" si="0"/>
        <v>5596600</v>
      </c>
      <c r="O22" s="38"/>
      <c r="P22" s="51">
        <f t="shared" si="1"/>
        <v>5596600</v>
      </c>
    </row>
    <row r="23" spans="1:16" ht="30">
      <c r="A23" s="47" t="s">
        <v>43</v>
      </c>
      <c r="B23" s="48">
        <v>43873499</v>
      </c>
      <c r="C23" s="48">
        <v>1048270</v>
      </c>
      <c r="D23" s="49" t="s">
        <v>21</v>
      </c>
      <c r="E23" s="49">
        <v>0</v>
      </c>
      <c r="F23" s="49">
        <v>0</v>
      </c>
      <c r="G23" s="49">
        <v>5000</v>
      </c>
      <c r="H23" s="49">
        <v>0</v>
      </c>
      <c r="I23" s="50">
        <v>1670800</v>
      </c>
      <c r="J23" s="50"/>
      <c r="K23" s="50"/>
      <c r="L23" s="50">
        <v>229200</v>
      </c>
      <c r="M23" s="48"/>
      <c r="N23" s="50">
        <f t="shared" si="0"/>
        <v>1900000</v>
      </c>
      <c r="O23" s="38">
        <v>182180.89</v>
      </c>
      <c r="P23" s="51">
        <f t="shared" si="1"/>
        <v>1717819.1099999999</v>
      </c>
    </row>
    <row r="24" spans="1:16" ht="30">
      <c r="A24" s="47" t="s">
        <v>43</v>
      </c>
      <c r="B24" s="48">
        <v>43873499</v>
      </c>
      <c r="C24" s="48">
        <v>3995396</v>
      </c>
      <c r="D24" s="49" t="s">
        <v>562</v>
      </c>
      <c r="E24" s="49">
        <v>0</v>
      </c>
      <c r="F24" s="49">
        <v>27</v>
      </c>
      <c r="G24" s="49">
        <v>0</v>
      </c>
      <c r="H24" s="49">
        <v>0</v>
      </c>
      <c r="I24" s="50">
        <v>1985000</v>
      </c>
      <c r="J24" s="50"/>
      <c r="K24" s="50"/>
      <c r="L24" s="50">
        <v>350300</v>
      </c>
      <c r="M24" s="48"/>
      <c r="N24" s="50">
        <f t="shared" si="0"/>
        <v>2335300</v>
      </c>
      <c r="O24" s="38">
        <v>12816.9</v>
      </c>
      <c r="P24" s="51">
        <f t="shared" si="1"/>
        <v>2322483.1</v>
      </c>
    </row>
    <row r="25" spans="1:16" ht="45">
      <c r="A25" s="47" t="s">
        <v>43</v>
      </c>
      <c r="B25" s="48">
        <v>43873499</v>
      </c>
      <c r="C25" s="48">
        <v>5839483</v>
      </c>
      <c r="D25" s="49" t="s">
        <v>45</v>
      </c>
      <c r="E25" s="49">
        <v>1.25</v>
      </c>
      <c r="F25" s="49">
        <v>0</v>
      </c>
      <c r="G25" s="49">
        <v>0</v>
      </c>
      <c r="H25" s="49">
        <v>0</v>
      </c>
      <c r="I25" s="50">
        <v>516600</v>
      </c>
      <c r="J25" s="50"/>
      <c r="K25" s="50"/>
      <c r="L25" s="50">
        <v>91200</v>
      </c>
      <c r="M25" s="48"/>
      <c r="N25" s="50">
        <f t="shared" si="0"/>
        <v>607800</v>
      </c>
      <c r="O25" s="38">
        <v>26000</v>
      </c>
      <c r="P25" s="51">
        <f t="shared" si="1"/>
        <v>581800</v>
      </c>
    </row>
    <row r="26" spans="1:16" ht="60">
      <c r="A26" s="47" t="s">
        <v>43</v>
      </c>
      <c r="B26" s="48">
        <v>43873499</v>
      </c>
      <c r="C26" s="48">
        <v>7026827</v>
      </c>
      <c r="D26" s="49" t="s">
        <v>46</v>
      </c>
      <c r="E26" s="49">
        <v>1.9</v>
      </c>
      <c r="F26" s="49">
        <v>0</v>
      </c>
      <c r="G26" s="49">
        <v>0</v>
      </c>
      <c r="H26" s="49">
        <v>0</v>
      </c>
      <c r="I26" s="50">
        <v>501500</v>
      </c>
      <c r="J26" s="50"/>
      <c r="K26" s="50"/>
      <c r="L26" s="50">
        <v>88500</v>
      </c>
      <c r="M26" s="48"/>
      <c r="N26" s="50">
        <f t="shared" si="0"/>
        <v>590000</v>
      </c>
      <c r="O26" s="38"/>
      <c r="P26" s="51">
        <f t="shared" si="1"/>
        <v>590000</v>
      </c>
    </row>
    <row r="27" spans="1:16" ht="45">
      <c r="A27" s="47" t="s">
        <v>43</v>
      </c>
      <c r="B27" s="48">
        <v>43873499</v>
      </c>
      <c r="C27" s="48">
        <v>8168193</v>
      </c>
      <c r="D27" s="49" t="s">
        <v>40</v>
      </c>
      <c r="E27" s="49">
        <v>0</v>
      </c>
      <c r="F27" s="49">
        <v>27</v>
      </c>
      <c r="G27" s="49">
        <v>0</v>
      </c>
      <c r="H27" s="49">
        <v>0</v>
      </c>
      <c r="I27" s="50">
        <v>3700900</v>
      </c>
      <c r="J27" s="50"/>
      <c r="K27" s="50"/>
      <c r="L27" s="50">
        <v>571000</v>
      </c>
      <c r="M27" s="48"/>
      <c r="N27" s="50">
        <f t="shared" si="0"/>
        <v>4271900</v>
      </c>
      <c r="O27" s="38"/>
      <c r="P27" s="51">
        <f t="shared" si="1"/>
        <v>4271900</v>
      </c>
    </row>
    <row r="28" spans="1:16" ht="30">
      <c r="A28" s="47" t="s">
        <v>563</v>
      </c>
      <c r="B28" s="48">
        <v>26115841</v>
      </c>
      <c r="C28" s="48">
        <v>3449343</v>
      </c>
      <c r="D28" s="49" t="s">
        <v>562</v>
      </c>
      <c r="E28" s="49">
        <v>0</v>
      </c>
      <c r="F28" s="49">
        <v>34</v>
      </c>
      <c r="G28" s="49">
        <v>0</v>
      </c>
      <c r="H28" s="49">
        <v>0</v>
      </c>
      <c r="I28" s="50">
        <v>1671100</v>
      </c>
      <c r="J28" s="50"/>
      <c r="K28" s="50"/>
      <c r="L28" s="50">
        <v>294900</v>
      </c>
      <c r="M28" s="48"/>
      <c r="N28" s="50">
        <f t="shared" si="0"/>
        <v>1966000</v>
      </c>
      <c r="O28" s="38"/>
      <c r="P28" s="51">
        <f t="shared" si="1"/>
        <v>1966000</v>
      </c>
    </row>
    <row r="29" spans="1:16" ht="105">
      <c r="A29" s="47" t="s">
        <v>47</v>
      </c>
      <c r="B29" s="48">
        <v>71234438</v>
      </c>
      <c r="C29" s="48">
        <v>4998037</v>
      </c>
      <c r="D29" s="49" t="s">
        <v>49</v>
      </c>
      <c r="E29" s="49">
        <v>0</v>
      </c>
      <c r="F29" s="49">
        <v>35</v>
      </c>
      <c r="G29" s="49">
        <v>0</v>
      </c>
      <c r="H29" s="49">
        <v>0</v>
      </c>
      <c r="I29" s="50">
        <v>9200497.5</v>
      </c>
      <c r="J29" s="50"/>
      <c r="K29" s="50"/>
      <c r="L29" s="50">
        <v>954002.5</v>
      </c>
      <c r="M29" s="48"/>
      <c r="N29" s="50">
        <f t="shared" si="0"/>
        <v>10154500</v>
      </c>
      <c r="O29" s="38"/>
      <c r="P29" s="51">
        <f t="shared" si="1"/>
        <v>10154500</v>
      </c>
    </row>
    <row r="30" spans="1:16" ht="45">
      <c r="A30" s="47" t="s">
        <v>47</v>
      </c>
      <c r="B30" s="48">
        <v>71234438</v>
      </c>
      <c r="C30" s="48">
        <v>5157699</v>
      </c>
      <c r="D30" s="49" t="s">
        <v>50</v>
      </c>
      <c r="E30" s="49">
        <v>0</v>
      </c>
      <c r="F30" s="49">
        <v>63</v>
      </c>
      <c r="G30" s="49">
        <v>0</v>
      </c>
      <c r="H30" s="49">
        <v>0</v>
      </c>
      <c r="I30" s="50">
        <v>16427220</v>
      </c>
      <c r="J30" s="50"/>
      <c r="K30" s="50"/>
      <c r="L30" s="50">
        <v>2485580</v>
      </c>
      <c r="M30" s="48"/>
      <c r="N30" s="50">
        <f t="shared" si="0"/>
        <v>18912800</v>
      </c>
      <c r="O30" s="38"/>
      <c r="P30" s="51">
        <f t="shared" si="1"/>
        <v>18912800</v>
      </c>
    </row>
    <row r="31" spans="1:16" ht="60">
      <c r="A31" s="47" t="s">
        <v>47</v>
      </c>
      <c r="B31" s="48">
        <v>71234438</v>
      </c>
      <c r="C31" s="48">
        <v>9744428</v>
      </c>
      <c r="D31" s="49" t="s">
        <v>422</v>
      </c>
      <c r="E31" s="49">
        <v>1</v>
      </c>
      <c r="F31" s="49">
        <v>0</v>
      </c>
      <c r="G31" s="49">
        <v>0</v>
      </c>
      <c r="H31" s="49">
        <v>0</v>
      </c>
      <c r="I31" s="50">
        <v>500900</v>
      </c>
      <c r="J31" s="50"/>
      <c r="K31" s="50"/>
      <c r="L31" s="50">
        <v>77200</v>
      </c>
      <c r="M31" s="48"/>
      <c r="N31" s="50">
        <f t="shared" si="0"/>
        <v>578100</v>
      </c>
      <c r="O31" s="38"/>
      <c r="P31" s="51">
        <f t="shared" si="1"/>
        <v>578100</v>
      </c>
    </row>
    <row r="32" spans="1:16" ht="60">
      <c r="A32" s="47" t="s">
        <v>542</v>
      </c>
      <c r="B32" s="48">
        <v>7809395</v>
      </c>
      <c r="C32" s="48">
        <v>4301301</v>
      </c>
      <c r="D32" s="49" t="s">
        <v>46</v>
      </c>
      <c r="E32" s="49">
        <v>2</v>
      </c>
      <c r="F32" s="49">
        <v>0</v>
      </c>
      <c r="G32" s="49">
        <v>0</v>
      </c>
      <c r="H32" s="49">
        <v>0</v>
      </c>
      <c r="I32" s="50">
        <v>498200</v>
      </c>
      <c r="J32" s="50"/>
      <c r="K32" s="50"/>
      <c r="L32" s="50">
        <v>87900</v>
      </c>
      <c r="M32" s="48"/>
      <c r="N32" s="50">
        <f t="shared" si="0"/>
        <v>586100</v>
      </c>
      <c r="O32" s="38"/>
      <c r="P32" s="51">
        <f t="shared" si="1"/>
        <v>586100</v>
      </c>
    </row>
    <row r="33" spans="1:16" ht="30">
      <c r="A33" s="47" t="s">
        <v>51</v>
      </c>
      <c r="B33" s="48">
        <v>27656535</v>
      </c>
      <c r="C33" s="48">
        <v>2900164</v>
      </c>
      <c r="D33" s="49" t="s">
        <v>27</v>
      </c>
      <c r="E33" s="49">
        <v>0</v>
      </c>
      <c r="F33" s="49">
        <v>5</v>
      </c>
      <c r="G33" s="49">
        <v>0</v>
      </c>
      <c r="H33" s="49">
        <v>0</v>
      </c>
      <c r="I33" s="50">
        <v>1047200</v>
      </c>
      <c r="J33" s="50"/>
      <c r="K33" s="50"/>
      <c r="L33" s="50">
        <v>161600</v>
      </c>
      <c r="M33" s="48"/>
      <c r="N33" s="50">
        <f t="shared" si="0"/>
        <v>1208800</v>
      </c>
      <c r="O33" s="38"/>
      <c r="P33" s="51">
        <f t="shared" si="1"/>
        <v>1208800</v>
      </c>
    </row>
    <row r="34" spans="1:16" ht="60">
      <c r="A34" s="47" t="s">
        <v>51</v>
      </c>
      <c r="B34" s="48">
        <v>27656535</v>
      </c>
      <c r="C34" s="48">
        <v>3641763</v>
      </c>
      <c r="D34" s="49" t="s">
        <v>30</v>
      </c>
      <c r="E34" s="49">
        <v>0</v>
      </c>
      <c r="F34" s="49">
        <v>58</v>
      </c>
      <c r="G34" s="49">
        <v>0</v>
      </c>
      <c r="H34" s="49">
        <v>0</v>
      </c>
      <c r="I34" s="50">
        <v>7773600</v>
      </c>
      <c r="J34" s="50"/>
      <c r="K34" s="50"/>
      <c r="L34" s="50">
        <v>1199400</v>
      </c>
      <c r="M34" s="48"/>
      <c r="N34" s="50">
        <f t="shared" si="0"/>
        <v>8973000</v>
      </c>
      <c r="O34" s="38"/>
      <c r="P34" s="51">
        <f t="shared" si="1"/>
        <v>8973000</v>
      </c>
    </row>
    <row r="35" spans="1:16" ht="30">
      <c r="A35" s="47" t="s">
        <v>51</v>
      </c>
      <c r="B35" s="48">
        <v>27656535</v>
      </c>
      <c r="C35" s="48">
        <v>4597490</v>
      </c>
      <c r="D35" s="49" t="s">
        <v>25</v>
      </c>
      <c r="E35" s="49">
        <v>3</v>
      </c>
      <c r="F35" s="49">
        <v>0</v>
      </c>
      <c r="G35" s="49">
        <v>0</v>
      </c>
      <c r="H35" s="49">
        <v>0</v>
      </c>
      <c r="I35" s="50">
        <v>1424600</v>
      </c>
      <c r="J35" s="50"/>
      <c r="K35" s="50"/>
      <c r="L35" s="50">
        <v>219800</v>
      </c>
      <c r="M35" s="48"/>
      <c r="N35" s="50">
        <f t="shared" si="0"/>
        <v>1644400</v>
      </c>
      <c r="O35" s="38"/>
      <c r="P35" s="51">
        <f t="shared" si="1"/>
        <v>1644400</v>
      </c>
    </row>
    <row r="36" spans="1:16" ht="30">
      <c r="A36" s="47" t="s">
        <v>51</v>
      </c>
      <c r="B36" s="48">
        <v>27656535</v>
      </c>
      <c r="C36" s="48">
        <v>5096770</v>
      </c>
      <c r="D36" s="49" t="s">
        <v>27</v>
      </c>
      <c r="E36" s="49">
        <v>0</v>
      </c>
      <c r="F36" s="49">
        <v>10</v>
      </c>
      <c r="G36" s="49">
        <v>0</v>
      </c>
      <c r="H36" s="49">
        <v>0</v>
      </c>
      <c r="I36" s="50">
        <v>2147500</v>
      </c>
      <c r="J36" s="50"/>
      <c r="K36" s="50"/>
      <c r="L36" s="50">
        <v>331300</v>
      </c>
      <c r="M36" s="48"/>
      <c r="N36" s="50">
        <f t="shared" si="0"/>
        <v>2478800</v>
      </c>
      <c r="O36" s="38"/>
      <c r="P36" s="51">
        <f t="shared" si="1"/>
        <v>2478800</v>
      </c>
    </row>
    <row r="37" spans="1:16" ht="60">
      <c r="A37" s="47" t="s">
        <v>51</v>
      </c>
      <c r="B37" s="48">
        <v>27656535</v>
      </c>
      <c r="C37" s="48">
        <v>6193432</v>
      </c>
      <c r="D37" s="49" t="s">
        <v>30</v>
      </c>
      <c r="E37" s="49">
        <v>0</v>
      </c>
      <c r="F37" s="49">
        <v>100</v>
      </c>
      <c r="G37" s="49">
        <v>0</v>
      </c>
      <c r="H37" s="49">
        <v>0</v>
      </c>
      <c r="I37" s="50">
        <v>12640700</v>
      </c>
      <c r="J37" s="50"/>
      <c r="K37" s="50"/>
      <c r="L37" s="50">
        <v>1950200</v>
      </c>
      <c r="M37" s="48"/>
      <c r="N37" s="50">
        <f t="shared" si="0"/>
        <v>14590900</v>
      </c>
      <c r="O37" s="38"/>
      <c r="P37" s="51">
        <f t="shared" si="1"/>
        <v>14590900</v>
      </c>
    </row>
    <row r="38" spans="1:16" ht="45">
      <c r="A38" s="47" t="s">
        <v>51</v>
      </c>
      <c r="B38" s="48">
        <v>27656535</v>
      </c>
      <c r="C38" s="48">
        <v>8651176</v>
      </c>
      <c r="D38" s="49" t="s">
        <v>40</v>
      </c>
      <c r="E38" s="49">
        <v>0</v>
      </c>
      <c r="F38" s="49">
        <v>90</v>
      </c>
      <c r="G38" s="49">
        <v>0</v>
      </c>
      <c r="H38" s="49">
        <v>0</v>
      </c>
      <c r="I38" s="50">
        <v>13164000</v>
      </c>
      <c r="J38" s="50"/>
      <c r="K38" s="50"/>
      <c r="L38" s="50">
        <v>1705000</v>
      </c>
      <c r="M38" s="48"/>
      <c r="N38" s="50">
        <f t="shared" si="0"/>
        <v>14869000</v>
      </c>
      <c r="O38" s="38"/>
      <c r="P38" s="51">
        <f t="shared" si="1"/>
        <v>14869000</v>
      </c>
    </row>
    <row r="39" spans="1:16" ht="60">
      <c r="A39" s="47" t="s">
        <v>53</v>
      </c>
      <c r="B39" s="48">
        <v>22665005</v>
      </c>
      <c r="C39" s="48">
        <v>6711298</v>
      </c>
      <c r="D39" s="49" t="s">
        <v>46</v>
      </c>
      <c r="E39" s="49">
        <v>0.3</v>
      </c>
      <c r="F39" s="49">
        <v>0</v>
      </c>
      <c r="G39" s="49">
        <v>0</v>
      </c>
      <c r="H39" s="49">
        <v>0</v>
      </c>
      <c r="I39" s="50">
        <v>101600</v>
      </c>
      <c r="J39" s="50"/>
      <c r="K39" s="50"/>
      <c r="L39" s="50">
        <v>18000</v>
      </c>
      <c r="M39" s="48"/>
      <c r="N39" s="50">
        <f t="shared" si="0"/>
        <v>119600</v>
      </c>
      <c r="O39" s="38"/>
      <c r="P39" s="51">
        <f t="shared" si="1"/>
        <v>119600</v>
      </c>
    </row>
    <row r="40" spans="1:16" ht="90">
      <c r="A40" s="47" t="s">
        <v>57</v>
      </c>
      <c r="B40" s="48">
        <v>2636298</v>
      </c>
      <c r="C40" s="48">
        <v>3762482</v>
      </c>
      <c r="D40" s="49" t="s">
        <v>414</v>
      </c>
      <c r="E40" s="49">
        <v>4.5</v>
      </c>
      <c r="F40" s="49">
        <v>0</v>
      </c>
      <c r="G40" s="49">
        <v>0</v>
      </c>
      <c r="H40" s="49">
        <v>0</v>
      </c>
      <c r="I40" s="50">
        <v>1748300</v>
      </c>
      <c r="J40" s="50"/>
      <c r="K40" s="50"/>
      <c r="L40" s="50">
        <v>308500</v>
      </c>
      <c r="M40" s="48"/>
      <c r="N40" s="50">
        <f t="shared" si="0"/>
        <v>2056800</v>
      </c>
      <c r="O40" s="38"/>
      <c r="P40" s="51">
        <f t="shared" si="1"/>
        <v>2056800</v>
      </c>
    </row>
    <row r="41" spans="1:16" ht="90">
      <c r="A41" s="47" t="s">
        <v>57</v>
      </c>
      <c r="B41" s="48">
        <v>2636298</v>
      </c>
      <c r="C41" s="48">
        <v>8061946</v>
      </c>
      <c r="D41" s="49" t="s">
        <v>59</v>
      </c>
      <c r="E41" s="49">
        <v>2</v>
      </c>
      <c r="F41" s="49">
        <v>0</v>
      </c>
      <c r="G41" s="49">
        <v>0</v>
      </c>
      <c r="H41" s="49">
        <v>0</v>
      </c>
      <c r="I41" s="50">
        <v>1350700</v>
      </c>
      <c r="J41" s="50"/>
      <c r="K41" s="50"/>
      <c r="L41" s="50">
        <v>238400</v>
      </c>
      <c r="M41" s="48"/>
      <c r="N41" s="50">
        <f t="shared" si="0"/>
        <v>1589100</v>
      </c>
      <c r="O41" s="38"/>
      <c r="P41" s="51">
        <f t="shared" si="1"/>
        <v>1589100</v>
      </c>
    </row>
    <row r="42" spans="1:16" ht="60">
      <c r="A42" s="47" t="s">
        <v>60</v>
      </c>
      <c r="B42" s="48">
        <v>6774750</v>
      </c>
      <c r="C42" s="48">
        <v>9375088</v>
      </c>
      <c r="D42" s="49" t="s">
        <v>46</v>
      </c>
      <c r="E42" s="49">
        <v>1.6</v>
      </c>
      <c r="F42" s="49">
        <v>0</v>
      </c>
      <c r="G42" s="49">
        <v>0</v>
      </c>
      <c r="H42" s="49">
        <v>0</v>
      </c>
      <c r="I42" s="50">
        <v>143700</v>
      </c>
      <c r="J42" s="50"/>
      <c r="K42" s="50"/>
      <c r="L42" s="50">
        <v>25300</v>
      </c>
      <c r="M42" s="48"/>
      <c r="N42" s="50">
        <f t="shared" si="0"/>
        <v>169000</v>
      </c>
      <c r="O42" s="38"/>
      <c r="P42" s="51">
        <f t="shared" si="1"/>
        <v>169000</v>
      </c>
    </row>
    <row r="43" spans="1:16" ht="90">
      <c r="A43" s="47" t="s">
        <v>62</v>
      </c>
      <c r="B43" s="48">
        <v>26594544</v>
      </c>
      <c r="C43" s="48">
        <v>2597232</v>
      </c>
      <c r="D43" s="49" t="s">
        <v>46</v>
      </c>
      <c r="E43" s="49">
        <v>9.07</v>
      </c>
      <c r="F43" s="49">
        <v>0</v>
      </c>
      <c r="G43" s="49">
        <v>0</v>
      </c>
      <c r="H43" s="49">
        <v>0</v>
      </c>
      <c r="I43" s="50">
        <v>2387600</v>
      </c>
      <c r="J43" s="50"/>
      <c r="K43" s="50"/>
      <c r="L43" s="50">
        <v>421400</v>
      </c>
      <c r="M43" s="48"/>
      <c r="N43" s="50">
        <f t="shared" si="0"/>
        <v>2809000</v>
      </c>
      <c r="O43" s="38"/>
      <c r="P43" s="51">
        <f t="shared" si="1"/>
        <v>2809000</v>
      </c>
    </row>
    <row r="44" spans="1:16" ht="90">
      <c r="A44" s="47" t="s">
        <v>62</v>
      </c>
      <c r="B44" s="48">
        <v>26594544</v>
      </c>
      <c r="C44" s="48">
        <v>6473963</v>
      </c>
      <c r="D44" s="49" t="s">
        <v>21</v>
      </c>
      <c r="E44" s="49">
        <v>0</v>
      </c>
      <c r="F44" s="49">
        <v>0</v>
      </c>
      <c r="G44" s="49">
        <v>24800</v>
      </c>
      <c r="H44" s="49">
        <v>0</v>
      </c>
      <c r="I44" s="50">
        <v>8287600</v>
      </c>
      <c r="J44" s="50"/>
      <c r="K44" s="50"/>
      <c r="L44" s="50">
        <v>1136400</v>
      </c>
      <c r="M44" s="48"/>
      <c r="N44" s="50">
        <f t="shared" si="0"/>
        <v>9424000</v>
      </c>
      <c r="O44" s="38"/>
      <c r="P44" s="51">
        <f t="shared" si="1"/>
        <v>9424000</v>
      </c>
    </row>
    <row r="45" spans="1:16" ht="135">
      <c r="A45" s="47" t="s">
        <v>62</v>
      </c>
      <c r="B45" s="48">
        <v>26594544</v>
      </c>
      <c r="C45" s="48">
        <v>7620360</v>
      </c>
      <c r="D45" s="49" t="s">
        <v>26</v>
      </c>
      <c r="E45" s="49">
        <v>2.37</v>
      </c>
      <c r="F45" s="49">
        <v>0</v>
      </c>
      <c r="G45" s="49">
        <v>0</v>
      </c>
      <c r="H45" s="49">
        <v>0</v>
      </c>
      <c r="I45" s="50">
        <v>911300</v>
      </c>
      <c r="J45" s="50"/>
      <c r="K45" s="50"/>
      <c r="L45" s="50">
        <v>160900</v>
      </c>
      <c r="M45" s="48"/>
      <c r="N45" s="50">
        <f t="shared" si="0"/>
        <v>1072200</v>
      </c>
      <c r="O45" s="38"/>
      <c r="P45" s="51">
        <f t="shared" si="1"/>
        <v>1072200</v>
      </c>
    </row>
    <row r="46" spans="1:16" ht="120">
      <c r="A46" s="47" t="s">
        <v>64</v>
      </c>
      <c r="B46" s="48">
        <v>71209948</v>
      </c>
      <c r="C46" s="48">
        <v>7285747</v>
      </c>
      <c r="D46" s="49" t="s">
        <v>46</v>
      </c>
      <c r="E46" s="49">
        <v>36.03</v>
      </c>
      <c r="F46" s="49">
        <v>0</v>
      </c>
      <c r="G46" s="49">
        <v>0</v>
      </c>
      <c r="H46" s="49">
        <v>0</v>
      </c>
      <c r="I46" s="50">
        <v>16133700</v>
      </c>
      <c r="J46" s="50"/>
      <c r="K46" s="50"/>
      <c r="L46" s="50">
        <v>2847200</v>
      </c>
      <c r="M46" s="48"/>
      <c r="N46" s="50">
        <f t="shared" si="0"/>
        <v>18980900</v>
      </c>
      <c r="O46" s="38"/>
      <c r="P46" s="51">
        <f t="shared" si="1"/>
        <v>18980900</v>
      </c>
    </row>
    <row r="47" spans="1:16" ht="75">
      <c r="A47" s="47" t="s">
        <v>66</v>
      </c>
      <c r="B47" s="48">
        <v>42727219</v>
      </c>
      <c r="C47" s="48">
        <v>1119109</v>
      </c>
      <c r="D47" s="49" t="s">
        <v>30</v>
      </c>
      <c r="E47" s="49">
        <v>0</v>
      </c>
      <c r="F47" s="49">
        <v>81</v>
      </c>
      <c r="G47" s="49">
        <v>0</v>
      </c>
      <c r="H47" s="49">
        <v>0</v>
      </c>
      <c r="I47" s="50">
        <v>12045100</v>
      </c>
      <c r="J47" s="50"/>
      <c r="K47" s="50"/>
      <c r="L47" s="50">
        <v>1858400</v>
      </c>
      <c r="M47" s="48"/>
      <c r="N47" s="50">
        <f t="shared" si="0"/>
        <v>13903500</v>
      </c>
      <c r="O47" s="38"/>
      <c r="P47" s="51">
        <f t="shared" si="1"/>
        <v>13903500</v>
      </c>
    </row>
    <row r="48" spans="1:16" ht="75">
      <c r="A48" s="47" t="s">
        <v>66</v>
      </c>
      <c r="B48" s="48">
        <v>42727219</v>
      </c>
      <c r="C48" s="48">
        <v>6702399</v>
      </c>
      <c r="D48" s="49" t="s">
        <v>40</v>
      </c>
      <c r="E48" s="49">
        <v>0</v>
      </c>
      <c r="F48" s="49">
        <v>139</v>
      </c>
      <c r="G48" s="49">
        <v>0</v>
      </c>
      <c r="H48" s="49">
        <v>0</v>
      </c>
      <c r="I48" s="50">
        <v>15259700</v>
      </c>
      <c r="J48" s="50"/>
      <c r="K48" s="50"/>
      <c r="L48" s="50">
        <v>2354300</v>
      </c>
      <c r="M48" s="48"/>
      <c r="N48" s="50">
        <f t="shared" si="0"/>
        <v>17614000</v>
      </c>
      <c r="O48" s="38"/>
      <c r="P48" s="51">
        <f t="shared" si="1"/>
        <v>17614000</v>
      </c>
    </row>
    <row r="49" spans="1:16" ht="60">
      <c r="A49" s="47" t="s">
        <v>68</v>
      </c>
      <c r="B49" s="48">
        <v>70824282</v>
      </c>
      <c r="C49" s="48">
        <v>2202989</v>
      </c>
      <c r="D49" s="49" t="s">
        <v>27</v>
      </c>
      <c r="E49" s="49">
        <v>0</v>
      </c>
      <c r="F49" s="49">
        <v>9</v>
      </c>
      <c r="G49" s="49">
        <v>0</v>
      </c>
      <c r="H49" s="49">
        <v>0</v>
      </c>
      <c r="I49" s="50">
        <v>908700</v>
      </c>
      <c r="J49" s="50"/>
      <c r="K49" s="50"/>
      <c r="L49" s="50">
        <v>140200</v>
      </c>
      <c r="M49" s="48"/>
      <c r="N49" s="50">
        <f t="shared" si="0"/>
        <v>1048900</v>
      </c>
      <c r="O49" s="38"/>
      <c r="P49" s="51">
        <f t="shared" si="1"/>
        <v>1048900</v>
      </c>
    </row>
    <row r="50" spans="1:16" ht="60">
      <c r="A50" s="47" t="s">
        <v>68</v>
      </c>
      <c r="B50" s="48">
        <v>70824282</v>
      </c>
      <c r="C50" s="48">
        <v>3879478</v>
      </c>
      <c r="D50" s="49" t="s">
        <v>30</v>
      </c>
      <c r="E50" s="49">
        <v>0</v>
      </c>
      <c r="F50" s="49">
        <v>66</v>
      </c>
      <c r="G50" s="49">
        <v>0</v>
      </c>
      <c r="H50" s="49">
        <v>0</v>
      </c>
      <c r="I50" s="50">
        <v>10691600</v>
      </c>
      <c r="J50" s="50"/>
      <c r="K50" s="50"/>
      <c r="L50" s="50">
        <v>884000</v>
      </c>
      <c r="M50" s="48"/>
      <c r="N50" s="50">
        <f t="shared" si="0"/>
        <v>11575600</v>
      </c>
      <c r="O50" s="38"/>
      <c r="P50" s="51">
        <f t="shared" si="1"/>
        <v>11575600</v>
      </c>
    </row>
    <row r="51" spans="1:16" ht="60">
      <c r="A51" s="47" t="s">
        <v>68</v>
      </c>
      <c r="B51" s="48">
        <v>70824282</v>
      </c>
      <c r="C51" s="48">
        <v>5529050</v>
      </c>
      <c r="D51" s="49" t="s">
        <v>40</v>
      </c>
      <c r="E51" s="49">
        <v>0</v>
      </c>
      <c r="F51" s="49">
        <v>108</v>
      </c>
      <c r="G51" s="49">
        <v>0</v>
      </c>
      <c r="H51" s="49">
        <v>0</v>
      </c>
      <c r="I51" s="50">
        <v>9564500</v>
      </c>
      <c r="J51" s="50"/>
      <c r="K51" s="50"/>
      <c r="L51" s="50">
        <v>1475600</v>
      </c>
      <c r="M51" s="48"/>
      <c r="N51" s="50">
        <f t="shared" si="0"/>
        <v>11040100</v>
      </c>
      <c r="O51" s="38"/>
      <c r="P51" s="51">
        <f t="shared" si="1"/>
        <v>11040100</v>
      </c>
    </row>
    <row r="52" spans="1:16" ht="60">
      <c r="A52" s="47" t="s">
        <v>68</v>
      </c>
      <c r="B52" s="48">
        <v>70824282</v>
      </c>
      <c r="C52" s="48">
        <v>6442394</v>
      </c>
      <c r="D52" s="49" t="s">
        <v>37</v>
      </c>
      <c r="E52" s="49">
        <v>14.5</v>
      </c>
      <c r="F52" s="49">
        <v>0</v>
      </c>
      <c r="G52" s="49">
        <v>0</v>
      </c>
      <c r="H52" s="49">
        <v>0</v>
      </c>
      <c r="I52" s="50">
        <v>4743100</v>
      </c>
      <c r="J52" s="50">
        <v>202800</v>
      </c>
      <c r="K52" s="50"/>
      <c r="L52" s="50">
        <v>717800</v>
      </c>
      <c r="M52" s="48"/>
      <c r="N52" s="50">
        <f t="shared" si="0"/>
        <v>5663700</v>
      </c>
      <c r="O52" s="38"/>
      <c r="P52" s="51">
        <f t="shared" si="1"/>
        <v>5663700</v>
      </c>
    </row>
    <row r="53" spans="1:16" ht="60">
      <c r="A53" s="47" t="s">
        <v>68</v>
      </c>
      <c r="B53" s="48">
        <v>70824282</v>
      </c>
      <c r="C53" s="48">
        <v>8194541</v>
      </c>
      <c r="D53" s="49" t="s">
        <v>40</v>
      </c>
      <c r="E53" s="49">
        <v>0</v>
      </c>
      <c r="F53" s="49">
        <v>58</v>
      </c>
      <c r="G53" s="49">
        <v>0</v>
      </c>
      <c r="H53" s="49">
        <v>0</v>
      </c>
      <c r="I53" s="50">
        <v>7785700</v>
      </c>
      <c r="J53" s="50"/>
      <c r="K53" s="50"/>
      <c r="L53" s="50">
        <v>1201200</v>
      </c>
      <c r="M53" s="48"/>
      <c r="N53" s="50">
        <f t="shared" si="0"/>
        <v>8986900</v>
      </c>
      <c r="O53" s="38"/>
      <c r="P53" s="51">
        <f t="shared" si="1"/>
        <v>8986900</v>
      </c>
    </row>
    <row r="54" spans="1:16" ht="45">
      <c r="A54" s="47" t="s">
        <v>70</v>
      </c>
      <c r="B54" s="48">
        <v>27155064</v>
      </c>
      <c r="C54" s="48">
        <v>1487237</v>
      </c>
      <c r="D54" s="49" t="s">
        <v>25</v>
      </c>
      <c r="E54" s="49">
        <v>5.5</v>
      </c>
      <c r="F54" s="49">
        <v>0</v>
      </c>
      <c r="G54" s="49">
        <v>0</v>
      </c>
      <c r="H54" s="49">
        <v>0</v>
      </c>
      <c r="I54" s="50">
        <v>2808000</v>
      </c>
      <c r="J54" s="50"/>
      <c r="K54" s="50"/>
      <c r="L54" s="50">
        <v>433200</v>
      </c>
      <c r="M54" s="48"/>
      <c r="N54" s="50">
        <f t="shared" si="0"/>
        <v>3241200</v>
      </c>
      <c r="O54" s="38"/>
      <c r="P54" s="51">
        <f t="shared" si="1"/>
        <v>3241200</v>
      </c>
    </row>
    <row r="55" spans="1:16" ht="45">
      <c r="A55" s="47" t="s">
        <v>70</v>
      </c>
      <c r="B55" s="48">
        <v>27155064</v>
      </c>
      <c r="C55" s="48">
        <v>2306308</v>
      </c>
      <c r="D55" s="49" t="s">
        <v>414</v>
      </c>
      <c r="E55" s="49">
        <v>1.2</v>
      </c>
      <c r="F55" s="49">
        <v>0</v>
      </c>
      <c r="G55" s="49">
        <v>0</v>
      </c>
      <c r="H55" s="49">
        <v>0</v>
      </c>
      <c r="I55" s="50">
        <v>516300</v>
      </c>
      <c r="J55" s="50"/>
      <c r="K55" s="50"/>
      <c r="L55" s="50">
        <v>91200</v>
      </c>
      <c r="M55" s="48"/>
      <c r="N55" s="50">
        <f t="shared" si="0"/>
        <v>607500</v>
      </c>
      <c r="O55" s="38"/>
      <c r="P55" s="51">
        <f t="shared" si="1"/>
        <v>607500</v>
      </c>
    </row>
    <row r="56" spans="1:16" ht="75">
      <c r="A56" s="47" t="s">
        <v>70</v>
      </c>
      <c r="B56" s="48">
        <v>27155064</v>
      </c>
      <c r="C56" s="48">
        <v>2478337</v>
      </c>
      <c r="D56" s="49" t="s">
        <v>548</v>
      </c>
      <c r="E56" s="49">
        <v>1</v>
      </c>
      <c r="F56" s="49">
        <v>0</v>
      </c>
      <c r="G56" s="49">
        <v>0</v>
      </c>
      <c r="H56" s="49">
        <v>0</v>
      </c>
      <c r="I56" s="50">
        <v>518600</v>
      </c>
      <c r="J56" s="50"/>
      <c r="K56" s="50"/>
      <c r="L56" s="50">
        <v>91500</v>
      </c>
      <c r="M56" s="48"/>
      <c r="N56" s="50">
        <f t="shared" si="0"/>
        <v>610100</v>
      </c>
      <c r="O56" s="38"/>
      <c r="P56" s="51">
        <f t="shared" si="1"/>
        <v>610100</v>
      </c>
    </row>
    <row r="57" spans="1:16" ht="45">
      <c r="A57" s="47" t="s">
        <v>70</v>
      </c>
      <c r="B57" s="48">
        <v>27155064</v>
      </c>
      <c r="C57" s="48">
        <v>3077249</v>
      </c>
      <c r="D57" s="49" t="s">
        <v>27</v>
      </c>
      <c r="E57" s="49">
        <v>0.5</v>
      </c>
      <c r="F57" s="49">
        <v>5</v>
      </c>
      <c r="G57" s="49">
        <v>0</v>
      </c>
      <c r="H57" s="49">
        <v>0</v>
      </c>
      <c r="I57" s="50">
        <v>1116600</v>
      </c>
      <c r="J57" s="50"/>
      <c r="K57" s="50"/>
      <c r="L57" s="50">
        <v>172300</v>
      </c>
      <c r="M57" s="48"/>
      <c r="N57" s="50">
        <f t="shared" si="0"/>
        <v>1288900</v>
      </c>
      <c r="O57" s="38"/>
      <c r="P57" s="51">
        <f t="shared" si="1"/>
        <v>1288900</v>
      </c>
    </row>
    <row r="58" spans="1:16" ht="45">
      <c r="A58" s="47" t="s">
        <v>70</v>
      </c>
      <c r="B58" s="48">
        <v>27155064</v>
      </c>
      <c r="C58" s="48">
        <v>4320470</v>
      </c>
      <c r="D58" s="49" t="s">
        <v>21</v>
      </c>
      <c r="E58" s="49">
        <v>0</v>
      </c>
      <c r="F58" s="49">
        <v>0</v>
      </c>
      <c r="G58" s="49">
        <v>2950</v>
      </c>
      <c r="H58" s="49">
        <v>0</v>
      </c>
      <c r="I58" s="50">
        <v>985800</v>
      </c>
      <c r="J58" s="50"/>
      <c r="K58" s="50"/>
      <c r="L58" s="50">
        <v>135200</v>
      </c>
      <c r="M58" s="48"/>
      <c r="N58" s="50">
        <f t="shared" si="0"/>
        <v>1121000</v>
      </c>
      <c r="O58" s="38"/>
      <c r="P58" s="51">
        <f t="shared" si="1"/>
        <v>1121000</v>
      </c>
    </row>
    <row r="59" spans="1:16" ht="135">
      <c r="A59" s="47" t="s">
        <v>70</v>
      </c>
      <c r="B59" s="48">
        <v>27155064</v>
      </c>
      <c r="C59" s="48">
        <v>4979612</v>
      </c>
      <c r="D59" s="49" t="s">
        <v>26</v>
      </c>
      <c r="E59" s="49">
        <v>0.73</v>
      </c>
      <c r="F59" s="49">
        <v>0</v>
      </c>
      <c r="G59" s="49">
        <v>0</v>
      </c>
      <c r="H59" s="49">
        <v>0</v>
      </c>
      <c r="I59" s="50">
        <v>342400</v>
      </c>
      <c r="J59" s="50"/>
      <c r="K59" s="50"/>
      <c r="L59" s="50">
        <v>60500</v>
      </c>
      <c r="M59" s="48"/>
      <c r="N59" s="50">
        <f t="shared" si="0"/>
        <v>402900</v>
      </c>
      <c r="O59" s="38"/>
      <c r="P59" s="51">
        <f t="shared" si="1"/>
        <v>402900</v>
      </c>
    </row>
    <row r="60" spans="1:16" ht="105">
      <c r="A60" s="47" t="s">
        <v>70</v>
      </c>
      <c r="B60" s="48">
        <v>27155064</v>
      </c>
      <c r="C60" s="48">
        <v>6408512</v>
      </c>
      <c r="D60" s="49" t="s">
        <v>49</v>
      </c>
      <c r="E60" s="49">
        <v>0</v>
      </c>
      <c r="F60" s="49">
        <v>14</v>
      </c>
      <c r="G60" s="49">
        <v>0</v>
      </c>
      <c r="H60" s="49">
        <v>0</v>
      </c>
      <c r="I60" s="50">
        <v>3335100</v>
      </c>
      <c r="J60" s="50"/>
      <c r="K60" s="50"/>
      <c r="L60" s="50">
        <v>361400</v>
      </c>
      <c r="M60" s="48"/>
      <c r="N60" s="50">
        <f t="shared" si="0"/>
        <v>3696500</v>
      </c>
      <c r="O60" s="38"/>
      <c r="P60" s="51">
        <f t="shared" si="1"/>
        <v>3696500</v>
      </c>
    </row>
    <row r="61" spans="1:16" ht="45">
      <c r="A61" s="47" t="s">
        <v>70</v>
      </c>
      <c r="B61" s="48">
        <v>27155064</v>
      </c>
      <c r="C61" s="48">
        <v>7038189</v>
      </c>
      <c r="D61" s="49" t="s">
        <v>564</v>
      </c>
      <c r="E61" s="49">
        <v>6.5</v>
      </c>
      <c r="F61" s="49">
        <v>0</v>
      </c>
      <c r="G61" s="49">
        <v>0</v>
      </c>
      <c r="H61" s="49">
        <v>0</v>
      </c>
      <c r="I61" s="50">
        <v>2425300</v>
      </c>
      <c r="J61" s="50"/>
      <c r="K61" s="50"/>
      <c r="L61" s="50">
        <v>428100</v>
      </c>
      <c r="M61" s="48"/>
      <c r="N61" s="50">
        <f t="shared" si="0"/>
        <v>2853400</v>
      </c>
      <c r="O61" s="38"/>
      <c r="P61" s="51">
        <f t="shared" si="1"/>
        <v>2853400</v>
      </c>
    </row>
    <row r="62" spans="1:16" ht="60">
      <c r="A62" s="47" t="s">
        <v>70</v>
      </c>
      <c r="B62" s="48">
        <v>27155064</v>
      </c>
      <c r="C62" s="48">
        <v>7317338</v>
      </c>
      <c r="D62" s="49" t="s">
        <v>46</v>
      </c>
      <c r="E62" s="49">
        <v>0.78</v>
      </c>
      <c r="F62" s="49">
        <v>0</v>
      </c>
      <c r="G62" s="49">
        <v>0</v>
      </c>
      <c r="H62" s="49">
        <v>0</v>
      </c>
      <c r="I62" s="50">
        <v>303100</v>
      </c>
      <c r="J62" s="50"/>
      <c r="K62" s="50"/>
      <c r="L62" s="50">
        <v>53600</v>
      </c>
      <c r="M62" s="48"/>
      <c r="N62" s="50">
        <f t="shared" si="0"/>
        <v>356700</v>
      </c>
      <c r="O62" s="38"/>
      <c r="P62" s="51">
        <f t="shared" si="1"/>
        <v>356700</v>
      </c>
    </row>
    <row r="63" spans="1:16" ht="45">
      <c r="A63" s="47" t="s">
        <v>70</v>
      </c>
      <c r="B63" s="48">
        <v>27155064</v>
      </c>
      <c r="C63" s="48">
        <v>7431669</v>
      </c>
      <c r="D63" s="49" t="s">
        <v>37</v>
      </c>
      <c r="E63" s="49">
        <v>3</v>
      </c>
      <c r="F63" s="49">
        <v>0</v>
      </c>
      <c r="G63" s="49">
        <v>0</v>
      </c>
      <c r="H63" s="49">
        <v>0</v>
      </c>
      <c r="I63" s="50">
        <v>1648900</v>
      </c>
      <c r="J63" s="50"/>
      <c r="K63" s="50"/>
      <c r="L63" s="50">
        <v>254500</v>
      </c>
      <c r="M63" s="48"/>
      <c r="N63" s="50">
        <f t="shared" si="0"/>
        <v>1903400</v>
      </c>
      <c r="O63" s="38"/>
      <c r="P63" s="51">
        <f t="shared" si="1"/>
        <v>1903400</v>
      </c>
    </row>
    <row r="64" spans="1:16" ht="45">
      <c r="A64" s="47" t="s">
        <v>70</v>
      </c>
      <c r="B64" s="48">
        <v>27155064</v>
      </c>
      <c r="C64" s="48">
        <v>7432617</v>
      </c>
      <c r="D64" s="49" t="s">
        <v>50</v>
      </c>
      <c r="E64" s="49">
        <v>0</v>
      </c>
      <c r="F64" s="49">
        <v>32</v>
      </c>
      <c r="G64" s="49">
        <v>0</v>
      </c>
      <c r="H64" s="49">
        <v>0</v>
      </c>
      <c r="I64" s="50">
        <v>7656900</v>
      </c>
      <c r="J64" s="50"/>
      <c r="K64" s="50"/>
      <c r="L64" s="50">
        <v>1181300</v>
      </c>
      <c r="M64" s="48"/>
      <c r="N64" s="50">
        <f t="shared" si="0"/>
        <v>8838200</v>
      </c>
      <c r="O64" s="38"/>
      <c r="P64" s="51">
        <f t="shared" si="1"/>
        <v>8838200</v>
      </c>
    </row>
    <row r="65" spans="1:16" ht="75">
      <c r="A65" s="47" t="s">
        <v>72</v>
      </c>
      <c r="B65" s="48">
        <v>47067071</v>
      </c>
      <c r="C65" s="48">
        <v>1168888</v>
      </c>
      <c r="D65" s="49" t="s">
        <v>45</v>
      </c>
      <c r="E65" s="49">
        <v>3</v>
      </c>
      <c r="F65" s="49">
        <v>0</v>
      </c>
      <c r="G65" s="49">
        <v>0</v>
      </c>
      <c r="H65" s="49">
        <v>0</v>
      </c>
      <c r="I65" s="50">
        <v>973500</v>
      </c>
      <c r="J65" s="50"/>
      <c r="K65" s="50"/>
      <c r="L65" s="50">
        <v>171900</v>
      </c>
      <c r="M65" s="48"/>
      <c r="N65" s="50">
        <f t="shared" si="0"/>
        <v>1145400</v>
      </c>
      <c r="O65" s="38"/>
      <c r="P65" s="51">
        <f t="shared" si="1"/>
        <v>1145400</v>
      </c>
    </row>
    <row r="66" spans="1:16" ht="75">
      <c r="A66" s="47" t="s">
        <v>72</v>
      </c>
      <c r="B66" s="48">
        <v>47067071</v>
      </c>
      <c r="C66" s="48">
        <v>2414762</v>
      </c>
      <c r="D66" s="49" t="s">
        <v>83</v>
      </c>
      <c r="E66" s="49">
        <v>1</v>
      </c>
      <c r="F66" s="49">
        <v>0</v>
      </c>
      <c r="G66" s="49">
        <v>0</v>
      </c>
      <c r="H66" s="49">
        <v>0</v>
      </c>
      <c r="I66" s="50">
        <v>0</v>
      </c>
      <c r="J66" s="50">
        <v>258400</v>
      </c>
      <c r="K66" s="50"/>
      <c r="L66" s="50">
        <v>45600</v>
      </c>
      <c r="M66" s="48"/>
      <c r="N66" s="50">
        <f t="shared" si="0"/>
        <v>304000</v>
      </c>
      <c r="O66" s="38"/>
      <c r="P66" s="51">
        <f t="shared" si="1"/>
        <v>304000</v>
      </c>
    </row>
    <row r="67" spans="1:16" ht="75">
      <c r="A67" s="47" t="s">
        <v>72</v>
      </c>
      <c r="B67" s="48">
        <v>47067071</v>
      </c>
      <c r="C67" s="48">
        <v>2467904</v>
      </c>
      <c r="D67" s="49" t="s">
        <v>548</v>
      </c>
      <c r="E67" s="49">
        <v>3.5</v>
      </c>
      <c r="F67" s="49">
        <v>0</v>
      </c>
      <c r="G67" s="49">
        <v>0</v>
      </c>
      <c r="H67" s="49">
        <v>0</v>
      </c>
      <c r="I67" s="50">
        <v>1662500</v>
      </c>
      <c r="J67" s="50"/>
      <c r="K67" s="50"/>
      <c r="L67" s="50">
        <v>293400</v>
      </c>
      <c r="M67" s="48"/>
      <c r="N67" s="50">
        <f t="shared" si="0"/>
        <v>1955900</v>
      </c>
      <c r="O67" s="38"/>
      <c r="P67" s="51">
        <f t="shared" si="1"/>
        <v>1955900</v>
      </c>
    </row>
    <row r="68" spans="1:16" ht="75">
      <c r="A68" s="47" t="s">
        <v>72</v>
      </c>
      <c r="B68" s="48">
        <v>47067071</v>
      </c>
      <c r="C68" s="48">
        <v>2843894</v>
      </c>
      <c r="D68" s="49" t="s">
        <v>74</v>
      </c>
      <c r="E68" s="49">
        <v>0</v>
      </c>
      <c r="F68" s="49">
        <v>0</v>
      </c>
      <c r="G68" s="49">
        <v>0</v>
      </c>
      <c r="H68" s="49">
        <v>365</v>
      </c>
      <c r="I68" s="50">
        <v>713500</v>
      </c>
      <c r="J68" s="50"/>
      <c r="K68" s="50"/>
      <c r="L68" s="50">
        <v>126000</v>
      </c>
      <c r="M68" s="48"/>
      <c r="N68" s="50">
        <f t="shared" si="0"/>
        <v>839500</v>
      </c>
      <c r="O68" s="38"/>
      <c r="P68" s="51">
        <f t="shared" si="1"/>
        <v>839500</v>
      </c>
    </row>
    <row r="69" spans="1:16" ht="75">
      <c r="A69" s="47" t="s">
        <v>72</v>
      </c>
      <c r="B69" s="48">
        <v>47067071</v>
      </c>
      <c r="C69" s="48">
        <v>3554399</v>
      </c>
      <c r="D69" s="49" t="s">
        <v>37</v>
      </c>
      <c r="E69" s="49">
        <v>31</v>
      </c>
      <c r="F69" s="49">
        <v>0</v>
      </c>
      <c r="G69" s="49">
        <v>0</v>
      </c>
      <c r="H69" s="49">
        <v>0</v>
      </c>
      <c r="I69" s="50">
        <v>12745700</v>
      </c>
      <c r="J69" s="50"/>
      <c r="K69" s="50"/>
      <c r="L69" s="50">
        <v>1966500</v>
      </c>
      <c r="M69" s="48"/>
      <c r="N69" s="50">
        <f t="shared" si="0"/>
        <v>14712200</v>
      </c>
      <c r="O69" s="38"/>
      <c r="P69" s="51">
        <f t="shared" si="1"/>
        <v>14712200</v>
      </c>
    </row>
    <row r="70" spans="1:16" ht="75">
      <c r="A70" s="47" t="s">
        <v>72</v>
      </c>
      <c r="B70" s="48">
        <v>47067071</v>
      </c>
      <c r="C70" s="48">
        <v>4224505</v>
      </c>
      <c r="D70" s="49" t="s">
        <v>562</v>
      </c>
      <c r="E70" s="49">
        <v>0</v>
      </c>
      <c r="F70" s="49">
        <v>57</v>
      </c>
      <c r="G70" s="49">
        <v>0</v>
      </c>
      <c r="H70" s="49">
        <v>0</v>
      </c>
      <c r="I70" s="50">
        <v>3547400</v>
      </c>
      <c r="J70" s="50"/>
      <c r="K70" s="50"/>
      <c r="L70" s="50">
        <v>626100</v>
      </c>
      <c r="M70" s="48"/>
      <c r="N70" s="50">
        <f t="shared" si="0"/>
        <v>4173500</v>
      </c>
      <c r="O70" s="38"/>
      <c r="P70" s="51">
        <f t="shared" si="1"/>
        <v>4173500</v>
      </c>
    </row>
    <row r="71" spans="1:16" ht="75">
      <c r="A71" s="47" t="s">
        <v>72</v>
      </c>
      <c r="B71" s="48">
        <v>47067071</v>
      </c>
      <c r="C71" s="48">
        <v>6522207</v>
      </c>
      <c r="D71" s="49" t="s">
        <v>40</v>
      </c>
      <c r="E71" s="49">
        <v>0</v>
      </c>
      <c r="F71" s="49">
        <v>58</v>
      </c>
      <c r="G71" s="49">
        <v>0</v>
      </c>
      <c r="H71" s="49">
        <v>0</v>
      </c>
      <c r="I71" s="50">
        <v>8311400</v>
      </c>
      <c r="J71" s="50"/>
      <c r="K71" s="50"/>
      <c r="L71" s="50">
        <v>1282300</v>
      </c>
      <c r="M71" s="48"/>
      <c r="N71" s="50">
        <f t="shared" si="0"/>
        <v>9593700</v>
      </c>
      <c r="O71" s="38"/>
      <c r="P71" s="51">
        <f t="shared" si="1"/>
        <v>9593700</v>
      </c>
    </row>
    <row r="72" spans="1:16" ht="75">
      <c r="A72" s="47" t="s">
        <v>72</v>
      </c>
      <c r="B72" s="48">
        <v>47067071</v>
      </c>
      <c r="C72" s="48">
        <v>7598122</v>
      </c>
      <c r="D72" s="49" t="s">
        <v>46</v>
      </c>
      <c r="E72" s="49">
        <v>2</v>
      </c>
      <c r="F72" s="49">
        <v>0</v>
      </c>
      <c r="G72" s="49">
        <v>0</v>
      </c>
      <c r="H72" s="49">
        <v>0</v>
      </c>
      <c r="I72" s="50">
        <v>710800</v>
      </c>
      <c r="J72" s="50"/>
      <c r="K72" s="50"/>
      <c r="L72" s="50">
        <v>125500</v>
      </c>
      <c r="M72" s="48"/>
      <c r="N72" s="50">
        <f t="shared" si="0"/>
        <v>836300</v>
      </c>
      <c r="O72" s="38"/>
      <c r="P72" s="51">
        <f t="shared" si="1"/>
        <v>836300</v>
      </c>
    </row>
    <row r="73" spans="1:16" ht="75">
      <c r="A73" s="47" t="s">
        <v>75</v>
      </c>
      <c r="B73" s="48">
        <v>27395286</v>
      </c>
      <c r="C73" s="48">
        <v>2998125</v>
      </c>
      <c r="D73" s="49" t="s">
        <v>21</v>
      </c>
      <c r="E73" s="49">
        <v>0</v>
      </c>
      <c r="F73" s="49">
        <v>0</v>
      </c>
      <c r="G73" s="49">
        <v>21800</v>
      </c>
      <c r="H73" s="49">
        <v>0</v>
      </c>
      <c r="I73" s="50">
        <v>7285000</v>
      </c>
      <c r="J73" s="50"/>
      <c r="K73" s="50"/>
      <c r="L73" s="50">
        <v>999000</v>
      </c>
      <c r="M73" s="48"/>
      <c r="N73" s="50">
        <f t="shared" ref="N73:N136" si="2">I73+J73+K73+L73-M73</f>
        <v>8284000</v>
      </c>
      <c r="O73" s="38"/>
      <c r="P73" s="51">
        <f t="shared" ref="P73:P136" si="3">I73+J73+K73+L73-M73-O73</f>
        <v>8284000</v>
      </c>
    </row>
    <row r="74" spans="1:16" ht="75">
      <c r="A74" s="47" t="s">
        <v>75</v>
      </c>
      <c r="B74" s="48">
        <v>27395286</v>
      </c>
      <c r="C74" s="48">
        <v>6255644</v>
      </c>
      <c r="D74" s="49" t="s">
        <v>37</v>
      </c>
      <c r="E74" s="49">
        <v>79</v>
      </c>
      <c r="F74" s="49">
        <v>0</v>
      </c>
      <c r="G74" s="49">
        <v>0</v>
      </c>
      <c r="H74" s="49">
        <v>0</v>
      </c>
      <c r="I74" s="50">
        <v>29532900</v>
      </c>
      <c r="J74" s="50">
        <v>484500</v>
      </c>
      <c r="K74" s="50"/>
      <c r="L74" s="50">
        <v>4611300</v>
      </c>
      <c r="M74" s="48"/>
      <c r="N74" s="50">
        <f t="shared" si="2"/>
        <v>34628700</v>
      </c>
      <c r="O74" s="38"/>
      <c r="P74" s="51">
        <f t="shared" si="3"/>
        <v>34628700</v>
      </c>
    </row>
    <row r="75" spans="1:16" ht="75">
      <c r="A75" s="47" t="s">
        <v>75</v>
      </c>
      <c r="B75" s="48">
        <v>27395286</v>
      </c>
      <c r="C75" s="48">
        <v>7549142</v>
      </c>
      <c r="D75" s="49" t="s">
        <v>27</v>
      </c>
      <c r="E75" s="49">
        <v>6</v>
      </c>
      <c r="F75" s="49">
        <v>8</v>
      </c>
      <c r="G75" s="49">
        <v>0</v>
      </c>
      <c r="H75" s="49">
        <v>0</v>
      </c>
      <c r="I75" s="50">
        <v>4556200</v>
      </c>
      <c r="J75" s="50"/>
      <c r="K75" s="50"/>
      <c r="L75" s="50">
        <v>703000</v>
      </c>
      <c r="M75" s="48"/>
      <c r="N75" s="50">
        <f t="shared" si="2"/>
        <v>5259200</v>
      </c>
      <c r="O75" s="38"/>
      <c r="P75" s="51">
        <f t="shared" si="3"/>
        <v>5259200</v>
      </c>
    </row>
    <row r="76" spans="1:16" ht="75">
      <c r="A76" s="47" t="s">
        <v>75</v>
      </c>
      <c r="B76" s="48">
        <v>27395286</v>
      </c>
      <c r="C76" s="48">
        <v>8449274</v>
      </c>
      <c r="D76" s="49" t="s">
        <v>25</v>
      </c>
      <c r="E76" s="49">
        <v>14.4</v>
      </c>
      <c r="F76" s="49">
        <v>0</v>
      </c>
      <c r="G76" s="49">
        <v>0</v>
      </c>
      <c r="H76" s="49">
        <v>0</v>
      </c>
      <c r="I76" s="50">
        <v>6953200</v>
      </c>
      <c r="J76" s="50">
        <v>628900</v>
      </c>
      <c r="K76" s="50"/>
      <c r="L76" s="50">
        <v>1140600</v>
      </c>
      <c r="M76" s="48"/>
      <c r="N76" s="50">
        <f t="shared" si="2"/>
        <v>8722700</v>
      </c>
      <c r="O76" s="38"/>
      <c r="P76" s="51">
        <f t="shared" si="3"/>
        <v>8722700</v>
      </c>
    </row>
    <row r="77" spans="1:16" ht="45">
      <c r="A77" s="47" t="s">
        <v>77</v>
      </c>
      <c r="B77" s="48">
        <v>29128218</v>
      </c>
      <c r="C77" s="48">
        <v>4294407</v>
      </c>
      <c r="D77" s="49" t="s">
        <v>564</v>
      </c>
      <c r="E77" s="49">
        <v>3.95</v>
      </c>
      <c r="F77" s="49">
        <v>0</v>
      </c>
      <c r="G77" s="49">
        <v>0</v>
      </c>
      <c r="H77" s="49">
        <v>0</v>
      </c>
      <c r="I77" s="50">
        <v>1934700</v>
      </c>
      <c r="J77" s="50"/>
      <c r="K77" s="50"/>
      <c r="L77" s="50">
        <v>341400</v>
      </c>
      <c r="M77" s="48"/>
      <c r="N77" s="50">
        <f t="shared" si="2"/>
        <v>2276100</v>
      </c>
      <c r="O77" s="38"/>
      <c r="P77" s="51">
        <f t="shared" si="3"/>
        <v>2276100</v>
      </c>
    </row>
    <row r="78" spans="1:16" ht="75">
      <c r="A78" s="47" t="s">
        <v>77</v>
      </c>
      <c r="B78" s="48">
        <v>29128218</v>
      </c>
      <c r="C78" s="48">
        <v>6917618</v>
      </c>
      <c r="D78" s="49" t="s">
        <v>79</v>
      </c>
      <c r="E78" s="49">
        <v>1.41</v>
      </c>
      <c r="F78" s="49">
        <v>0</v>
      </c>
      <c r="G78" s="49">
        <v>0</v>
      </c>
      <c r="H78" s="49">
        <v>0</v>
      </c>
      <c r="I78" s="50">
        <v>937800</v>
      </c>
      <c r="J78" s="50"/>
      <c r="K78" s="50"/>
      <c r="L78" s="50">
        <v>165600</v>
      </c>
      <c r="M78" s="48"/>
      <c r="N78" s="50">
        <f t="shared" si="2"/>
        <v>1103400</v>
      </c>
      <c r="O78" s="38"/>
      <c r="P78" s="51">
        <f t="shared" si="3"/>
        <v>1103400</v>
      </c>
    </row>
    <row r="79" spans="1:16" ht="60">
      <c r="A79" s="47" t="s">
        <v>77</v>
      </c>
      <c r="B79" s="48">
        <v>29128218</v>
      </c>
      <c r="C79" s="48">
        <v>8769151</v>
      </c>
      <c r="D79" s="49" t="s">
        <v>46</v>
      </c>
      <c r="E79" s="49">
        <v>0.79</v>
      </c>
      <c r="F79" s="49">
        <v>0</v>
      </c>
      <c r="G79" s="49">
        <v>0</v>
      </c>
      <c r="H79" s="49">
        <v>0</v>
      </c>
      <c r="I79" s="50">
        <v>75800</v>
      </c>
      <c r="J79" s="50"/>
      <c r="K79" s="50"/>
      <c r="L79" s="50">
        <v>13400</v>
      </c>
      <c r="M79" s="48"/>
      <c r="N79" s="50">
        <f t="shared" si="2"/>
        <v>89200</v>
      </c>
      <c r="O79" s="38"/>
      <c r="P79" s="51">
        <f t="shared" si="3"/>
        <v>89200</v>
      </c>
    </row>
    <row r="80" spans="1:16" ht="45">
      <c r="A80" s="47" t="s">
        <v>77</v>
      </c>
      <c r="B80" s="48">
        <v>29128218</v>
      </c>
      <c r="C80" s="48">
        <v>9445352</v>
      </c>
      <c r="D80" s="49" t="s">
        <v>80</v>
      </c>
      <c r="E80" s="49">
        <v>0</v>
      </c>
      <c r="F80" s="49">
        <v>9</v>
      </c>
      <c r="G80" s="49">
        <v>0</v>
      </c>
      <c r="H80" s="49">
        <v>0</v>
      </c>
      <c r="I80" s="50">
        <v>1992400</v>
      </c>
      <c r="J80" s="50"/>
      <c r="K80" s="50"/>
      <c r="L80" s="50">
        <v>307500</v>
      </c>
      <c r="M80" s="48"/>
      <c r="N80" s="50">
        <f t="shared" si="2"/>
        <v>2299900</v>
      </c>
      <c r="O80" s="38"/>
      <c r="P80" s="51">
        <f t="shared" si="3"/>
        <v>2299900</v>
      </c>
    </row>
    <row r="81" spans="1:16" ht="75">
      <c r="A81" s="47" t="s">
        <v>77</v>
      </c>
      <c r="B81" s="48">
        <v>29128218</v>
      </c>
      <c r="C81" s="48">
        <v>9858212</v>
      </c>
      <c r="D81" s="49" t="s">
        <v>548</v>
      </c>
      <c r="E81" s="49">
        <v>1.49</v>
      </c>
      <c r="F81" s="49">
        <v>0</v>
      </c>
      <c r="G81" s="49">
        <v>0</v>
      </c>
      <c r="H81" s="49">
        <v>0</v>
      </c>
      <c r="I81" s="50">
        <v>790400</v>
      </c>
      <c r="J81" s="50"/>
      <c r="K81" s="50"/>
      <c r="L81" s="50">
        <v>139500</v>
      </c>
      <c r="M81" s="48"/>
      <c r="N81" s="50">
        <f t="shared" si="2"/>
        <v>929900</v>
      </c>
      <c r="O81" s="38"/>
      <c r="P81" s="51">
        <f t="shared" si="3"/>
        <v>929900</v>
      </c>
    </row>
    <row r="82" spans="1:16" ht="45">
      <c r="A82" s="47" t="s">
        <v>77</v>
      </c>
      <c r="B82" s="48">
        <v>29128218</v>
      </c>
      <c r="C82" s="48">
        <v>4798443</v>
      </c>
      <c r="D82" s="49" t="s">
        <v>27</v>
      </c>
      <c r="E82" s="49">
        <v>0</v>
      </c>
      <c r="F82" s="49">
        <v>5</v>
      </c>
      <c r="G82" s="49">
        <v>0</v>
      </c>
      <c r="H82" s="49">
        <v>0</v>
      </c>
      <c r="I82" s="50">
        <v>678500</v>
      </c>
      <c r="J82" s="50"/>
      <c r="K82" s="50"/>
      <c r="L82" s="50"/>
      <c r="M82" s="48"/>
      <c r="N82" s="50">
        <f t="shared" si="2"/>
        <v>678500</v>
      </c>
      <c r="O82" s="38"/>
      <c r="P82" s="51">
        <f t="shared" si="3"/>
        <v>678500</v>
      </c>
    </row>
    <row r="83" spans="1:16" ht="60">
      <c r="A83" s="47" t="s">
        <v>81</v>
      </c>
      <c r="B83" s="48">
        <v>67982930</v>
      </c>
      <c r="C83" s="48">
        <v>2838414</v>
      </c>
      <c r="D83" s="49" t="s">
        <v>83</v>
      </c>
      <c r="E83" s="49">
        <v>2.15</v>
      </c>
      <c r="F83" s="49">
        <v>0</v>
      </c>
      <c r="G83" s="49">
        <v>0</v>
      </c>
      <c r="H83" s="49">
        <v>0</v>
      </c>
      <c r="I83" s="50">
        <v>901300</v>
      </c>
      <c r="J83" s="50"/>
      <c r="K83" s="50"/>
      <c r="L83" s="50">
        <v>159000</v>
      </c>
      <c r="M83" s="48"/>
      <c r="N83" s="50">
        <f t="shared" si="2"/>
        <v>1060300</v>
      </c>
      <c r="O83" s="38"/>
      <c r="P83" s="51">
        <f t="shared" si="3"/>
        <v>1060300</v>
      </c>
    </row>
    <row r="84" spans="1:16" ht="75">
      <c r="A84" s="47" t="s">
        <v>81</v>
      </c>
      <c r="B84" s="48">
        <v>67982930</v>
      </c>
      <c r="C84" s="48">
        <v>3984480</v>
      </c>
      <c r="D84" s="49" t="s">
        <v>548</v>
      </c>
      <c r="E84" s="49">
        <v>3.5</v>
      </c>
      <c r="F84" s="49">
        <v>0</v>
      </c>
      <c r="G84" s="49">
        <v>0</v>
      </c>
      <c r="H84" s="49">
        <v>0</v>
      </c>
      <c r="I84" s="50">
        <v>1032900</v>
      </c>
      <c r="J84" s="50"/>
      <c r="K84" s="50"/>
      <c r="L84" s="50">
        <v>182300</v>
      </c>
      <c r="M84" s="48"/>
      <c r="N84" s="50">
        <f t="shared" si="2"/>
        <v>1215200</v>
      </c>
      <c r="O84" s="38"/>
      <c r="P84" s="51">
        <f t="shared" si="3"/>
        <v>1215200</v>
      </c>
    </row>
    <row r="85" spans="1:16" ht="60">
      <c r="A85" s="47" t="s">
        <v>81</v>
      </c>
      <c r="B85" s="48">
        <v>67982930</v>
      </c>
      <c r="C85" s="48">
        <v>8245137</v>
      </c>
      <c r="D85" s="49" t="s">
        <v>562</v>
      </c>
      <c r="E85" s="49">
        <v>0</v>
      </c>
      <c r="F85" s="49">
        <v>7</v>
      </c>
      <c r="G85" s="49">
        <v>0</v>
      </c>
      <c r="H85" s="49">
        <v>0</v>
      </c>
      <c r="I85" s="50">
        <v>548800</v>
      </c>
      <c r="J85" s="50"/>
      <c r="K85" s="50"/>
      <c r="L85" s="50">
        <v>96900</v>
      </c>
      <c r="M85" s="48"/>
      <c r="N85" s="50">
        <f t="shared" si="2"/>
        <v>645700</v>
      </c>
      <c r="O85" s="38"/>
      <c r="P85" s="51">
        <f t="shared" si="3"/>
        <v>645700</v>
      </c>
    </row>
    <row r="86" spans="1:16" ht="105">
      <c r="A86" s="47" t="s">
        <v>84</v>
      </c>
      <c r="B86" s="48">
        <v>874680</v>
      </c>
      <c r="C86" s="48">
        <v>1111514</v>
      </c>
      <c r="D86" s="49" t="s">
        <v>49</v>
      </c>
      <c r="E86" s="49">
        <v>0</v>
      </c>
      <c r="F86" s="49">
        <v>23</v>
      </c>
      <c r="G86" s="49">
        <v>0</v>
      </c>
      <c r="H86" s="49">
        <v>0</v>
      </c>
      <c r="I86" s="50">
        <v>5451700</v>
      </c>
      <c r="J86" s="50">
        <v>1249300</v>
      </c>
      <c r="K86" s="50"/>
      <c r="L86" s="50">
        <v>841100</v>
      </c>
      <c r="M86" s="48"/>
      <c r="N86" s="50">
        <f t="shared" si="2"/>
        <v>7542100</v>
      </c>
      <c r="O86" s="38"/>
      <c r="P86" s="51">
        <f t="shared" si="3"/>
        <v>7542100</v>
      </c>
    </row>
    <row r="87" spans="1:16" ht="45">
      <c r="A87" s="47" t="s">
        <v>84</v>
      </c>
      <c r="B87" s="48">
        <v>874680</v>
      </c>
      <c r="C87" s="48">
        <v>1254505</v>
      </c>
      <c r="D87" s="49" t="s">
        <v>25</v>
      </c>
      <c r="E87" s="49">
        <v>17.57</v>
      </c>
      <c r="F87" s="49">
        <v>0</v>
      </c>
      <c r="G87" s="49">
        <v>0</v>
      </c>
      <c r="H87" s="49">
        <v>0</v>
      </c>
      <c r="I87" s="50">
        <v>6304300</v>
      </c>
      <c r="J87" s="50"/>
      <c r="K87" s="50"/>
      <c r="L87" s="50">
        <v>972600</v>
      </c>
      <c r="M87" s="48"/>
      <c r="N87" s="50">
        <f t="shared" si="2"/>
        <v>7276900</v>
      </c>
      <c r="O87" s="38"/>
      <c r="P87" s="51">
        <f t="shared" si="3"/>
        <v>7276900</v>
      </c>
    </row>
    <row r="88" spans="1:16" ht="45">
      <c r="A88" s="47" t="s">
        <v>84</v>
      </c>
      <c r="B88" s="48">
        <v>874680</v>
      </c>
      <c r="C88" s="48">
        <v>2889779</v>
      </c>
      <c r="D88" s="49" t="s">
        <v>27</v>
      </c>
      <c r="E88" s="49">
        <v>0</v>
      </c>
      <c r="F88" s="49">
        <v>5</v>
      </c>
      <c r="G88" s="49">
        <v>0</v>
      </c>
      <c r="H88" s="49">
        <v>0</v>
      </c>
      <c r="I88" s="50">
        <v>824400</v>
      </c>
      <c r="J88" s="50"/>
      <c r="K88" s="50"/>
      <c r="L88" s="50">
        <v>127200</v>
      </c>
      <c r="M88" s="48"/>
      <c r="N88" s="50">
        <f t="shared" si="2"/>
        <v>951600</v>
      </c>
      <c r="O88" s="38"/>
      <c r="P88" s="51">
        <f t="shared" si="3"/>
        <v>951600</v>
      </c>
    </row>
    <row r="89" spans="1:16" ht="45">
      <c r="A89" s="47" t="s">
        <v>84</v>
      </c>
      <c r="B89" s="48">
        <v>874680</v>
      </c>
      <c r="C89" s="48">
        <v>4566456</v>
      </c>
      <c r="D89" s="49" t="s">
        <v>80</v>
      </c>
      <c r="E89" s="49">
        <v>0</v>
      </c>
      <c r="F89" s="49">
        <v>19</v>
      </c>
      <c r="G89" s="49">
        <v>0</v>
      </c>
      <c r="H89" s="49">
        <v>0</v>
      </c>
      <c r="I89" s="50">
        <v>4522904</v>
      </c>
      <c r="J89" s="50"/>
      <c r="K89" s="50"/>
      <c r="L89" s="50">
        <v>653996</v>
      </c>
      <c r="M89" s="48"/>
      <c r="N89" s="50">
        <f t="shared" si="2"/>
        <v>5176900</v>
      </c>
      <c r="O89" s="38"/>
      <c r="P89" s="51">
        <f t="shared" si="3"/>
        <v>5176900</v>
      </c>
    </row>
    <row r="90" spans="1:16" ht="45">
      <c r="A90" s="53" t="s">
        <v>84</v>
      </c>
      <c r="B90" s="54">
        <v>874680</v>
      </c>
      <c r="C90" s="54">
        <v>6384690</v>
      </c>
      <c r="D90" s="55" t="s">
        <v>50</v>
      </c>
      <c r="E90" s="49">
        <v>0</v>
      </c>
      <c r="F90" s="49">
        <v>15</v>
      </c>
      <c r="G90" s="49">
        <v>0</v>
      </c>
      <c r="H90" s="49">
        <v>0</v>
      </c>
      <c r="I90" s="50">
        <v>3009800</v>
      </c>
      <c r="J90" s="50"/>
      <c r="K90" s="50"/>
      <c r="L90" s="50">
        <v>464400</v>
      </c>
      <c r="M90" s="48"/>
      <c r="N90" s="50">
        <f t="shared" si="2"/>
        <v>3474200</v>
      </c>
      <c r="O90" s="38"/>
      <c r="P90" s="51">
        <f t="shared" si="3"/>
        <v>3474200</v>
      </c>
    </row>
    <row r="91" spans="1:16" ht="30">
      <c r="A91" s="53" t="s">
        <v>565</v>
      </c>
      <c r="B91" s="54">
        <v>27007537</v>
      </c>
      <c r="C91" s="54">
        <v>6733098</v>
      </c>
      <c r="D91" s="55" t="s">
        <v>566</v>
      </c>
      <c r="E91" s="49">
        <v>0</v>
      </c>
      <c r="F91" s="49">
        <v>12</v>
      </c>
      <c r="G91" s="49">
        <v>0</v>
      </c>
      <c r="H91" s="49">
        <v>0</v>
      </c>
      <c r="I91" s="50">
        <v>899300</v>
      </c>
      <c r="J91" s="50"/>
      <c r="K91" s="50"/>
      <c r="L91" s="50">
        <v>158700</v>
      </c>
      <c r="M91" s="48"/>
      <c r="N91" s="50">
        <f t="shared" si="2"/>
        <v>1058000</v>
      </c>
      <c r="O91" s="38"/>
      <c r="P91" s="51">
        <f t="shared" si="3"/>
        <v>1058000</v>
      </c>
    </row>
    <row r="92" spans="1:16" ht="60">
      <c r="A92" s="47" t="s">
        <v>86</v>
      </c>
      <c r="B92" s="48">
        <v>26619032</v>
      </c>
      <c r="C92" s="48">
        <v>1726145</v>
      </c>
      <c r="D92" s="49" t="s">
        <v>46</v>
      </c>
      <c r="E92" s="49">
        <v>4.82</v>
      </c>
      <c r="F92" s="49">
        <v>0</v>
      </c>
      <c r="G92" s="49">
        <v>0</v>
      </c>
      <c r="H92" s="49">
        <v>0</v>
      </c>
      <c r="I92" s="50">
        <v>1566000</v>
      </c>
      <c r="J92" s="50"/>
      <c r="K92" s="50"/>
      <c r="L92" s="50">
        <v>276400</v>
      </c>
      <c r="M92" s="48"/>
      <c r="N92" s="50">
        <f t="shared" si="2"/>
        <v>1842400</v>
      </c>
      <c r="O92" s="38"/>
      <c r="P92" s="51">
        <f t="shared" si="3"/>
        <v>1842400</v>
      </c>
    </row>
    <row r="93" spans="1:16" ht="75">
      <c r="A93" s="47" t="s">
        <v>86</v>
      </c>
      <c r="B93" s="48">
        <v>26619032</v>
      </c>
      <c r="C93" s="48">
        <v>7242355</v>
      </c>
      <c r="D93" s="49" t="s">
        <v>79</v>
      </c>
      <c r="E93" s="49">
        <v>3.75</v>
      </c>
      <c r="F93" s="49">
        <v>0</v>
      </c>
      <c r="G93" s="49">
        <v>0</v>
      </c>
      <c r="H93" s="49">
        <v>0</v>
      </c>
      <c r="I93" s="50">
        <v>2115300</v>
      </c>
      <c r="J93" s="50"/>
      <c r="K93" s="50"/>
      <c r="L93" s="50">
        <v>373300</v>
      </c>
      <c r="M93" s="48"/>
      <c r="N93" s="50">
        <f t="shared" si="2"/>
        <v>2488600</v>
      </c>
      <c r="O93" s="38"/>
      <c r="P93" s="51">
        <f t="shared" si="3"/>
        <v>2488600</v>
      </c>
    </row>
    <row r="94" spans="1:16" ht="60">
      <c r="A94" s="47" t="s">
        <v>86</v>
      </c>
      <c r="B94" s="48">
        <v>26619032</v>
      </c>
      <c r="C94" s="48">
        <v>7718168</v>
      </c>
      <c r="D94" s="49" t="s">
        <v>46</v>
      </c>
      <c r="E94" s="49">
        <v>3.25</v>
      </c>
      <c r="F94" s="49">
        <v>0</v>
      </c>
      <c r="G94" s="49">
        <v>0</v>
      </c>
      <c r="H94" s="49">
        <v>0</v>
      </c>
      <c r="I94" s="50">
        <v>473200</v>
      </c>
      <c r="J94" s="50"/>
      <c r="K94" s="50"/>
      <c r="L94" s="50">
        <v>83500</v>
      </c>
      <c r="M94" s="48"/>
      <c r="N94" s="50">
        <f t="shared" si="2"/>
        <v>556700</v>
      </c>
      <c r="O94" s="38"/>
      <c r="P94" s="51">
        <f t="shared" si="3"/>
        <v>556700</v>
      </c>
    </row>
    <row r="95" spans="1:16" ht="30">
      <c r="A95" s="47" t="s">
        <v>543</v>
      </c>
      <c r="B95" s="48">
        <v>27044700</v>
      </c>
      <c r="C95" s="48">
        <v>4323855</v>
      </c>
      <c r="D95" s="49" t="s">
        <v>27</v>
      </c>
      <c r="E95" s="49">
        <v>4</v>
      </c>
      <c r="F95" s="49">
        <v>0</v>
      </c>
      <c r="G95" s="49">
        <v>0</v>
      </c>
      <c r="H95" s="49">
        <v>0</v>
      </c>
      <c r="I95" s="50">
        <v>1100000</v>
      </c>
      <c r="J95" s="50"/>
      <c r="K95" s="50">
        <v>200000</v>
      </c>
      <c r="L95" s="50">
        <v>0</v>
      </c>
      <c r="M95" s="48"/>
      <c r="N95" s="50">
        <f t="shared" si="2"/>
        <v>1300000</v>
      </c>
      <c r="O95" s="38"/>
      <c r="P95" s="51">
        <f t="shared" si="3"/>
        <v>1300000</v>
      </c>
    </row>
    <row r="96" spans="1:16" ht="30">
      <c r="A96" s="47" t="s">
        <v>88</v>
      </c>
      <c r="B96" s="48">
        <v>27023915</v>
      </c>
      <c r="C96" s="48">
        <v>5350852</v>
      </c>
      <c r="D96" s="49" t="s">
        <v>25</v>
      </c>
      <c r="E96" s="49">
        <v>4</v>
      </c>
      <c r="F96" s="49">
        <v>0</v>
      </c>
      <c r="G96" s="49">
        <v>0</v>
      </c>
      <c r="H96" s="49">
        <v>0</v>
      </c>
      <c r="I96" s="50">
        <v>2166700</v>
      </c>
      <c r="J96" s="50"/>
      <c r="K96" s="50"/>
      <c r="L96" s="50">
        <v>334200</v>
      </c>
      <c r="M96" s="48"/>
      <c r="N96" s="50">
        <f t="shared" si="2"/>
        <v>2500900</v>
      </c>
      <c r="O96" s="38"/>
      <c r="P96" s="51">
        <f t="shared" si="3"/>
        <v>2500900</v>
      </c>
    </row>
    <row r="97" spans="1:16" ht="30">
      <c r="A97" s="47" t="s">
        <v>88</v>
      </c>
      <c r="B97" s="48">
        <v>27023915</v>
      </c>
      <c r="C97" s="48">
        <v>7829833</v>
      </c>
      <c r="D97" s="49" t="s">
        <v>27</v>
      </c>
      <c r="E97" s="49">
        <v>0</v>
      </c>
      <c r="F97" s="49">
        <v>12</v>
      </c>
      <c r="G97" s="49">
        <v>0</v>
      </c>
      <c r="H97" s="49">
        <v>0</v>
      </c>
      <c r="I97" s="50">
        <v>1224800</v>
      </c>
      <c r="J97" s="50"/>
      <c r="K97" s="50"/>
      <c r="L97" s="50">
        <v>189000</v>
      </c>
      <c r="M97" s="48"/>
      <c r="N97" s="50">
        <f t="shared" si="2"/>
        <v>1413800</v>
      </c>
      <c r="O97" s="38"/>
      <c r="P97" s="51">
        <f t="shared" si="3"/>
        <v>1413800</v>
      </c>
    </row>
    <row r="98" spans="1:16" ht="30">
      <c r="A98" s="47" t="s">
        <v>90</v>
      </c>
      <c r="B98" s="48">
        <v>25321307</v>
      </c>
      <c r="C98" s="48">
        <v>6926531</v>
      </c>
      <c r="D98" s="49" t="s">
        <v>27</v>
      </c>
      <c r="E98" s="49">
        <v>0</v>
      </c>
      <c r="F98" s="49">
        <v>30</v>
      </c>
      <c r="G98" s="49">
        <v>0</v>
      </c>
      <c r="H98" s="49">
        <v>0</v>
      </c>
      <c r="I98" s="50">
        <v>4946700</v>
      </c>
      <c r="J98" s="50"/>
      <c r="K98" s="50"/>
      <c r="L98" s="50">
        <v>763200</v>
      </c>
      <c r="M98" s="48"/>
      <c r="N98" s="50">
        <f t="shared" si="2"/>
        <v>5709900</v>
      </c>
      <c r="O98" s="38"/>
      <c r="P98" s="51">
        <f t="shared" si="3"/>
        <v>5709900</v>
      </c>
    </row>
    <row r="99" spans="1:16" ht="60">
      <c r="A99" s="47" t="s">
        <v>90</v>
      </c>
      <c r="B99" s="48">
        <v>25321307</v>
      </c>
      <c r="C99" s="48">
        <v>7194832</v>
      </c>
      <c r="D99" s="49" t="s">
        <v>30</v>
      </c>
      <c r="E99" s="49">
        <v>0</v>
      </c>
      <c r="F99" s="49">
        <v>61</v>
      </c>
      <c r="G99" s="49">
        <v>0</v>
      </c>
      <c r="H99" s="49">
        <v>0</v>
      </c>
      <c r="I99" s="50">
        <v>8830100</v>
      </c>
      <c r="J99" s="50"/>
      <c r="K99" s="50"/>
      <c r="L99" s="50">
        <v>1362300</v>
      </c>
      <c r="M99" s="48"/>
      <c r="N99" s="50">
        <f t="shared" si="2"/>
        <v>10192400</v>
      </c>
      <c r="O99" s="38"/>
      <c r="P99" s="51">
        <f t="shared" si="3"/>
        <v>10192400</v>
      </c>
    </row>
    <row r="100" spans="1:16" ht="60">
      <c r="A100" s="47" t="s">
        <v>92</v>
      </c>
      <c r="B100" s="48">
        <v>71209212</v>
      </c>
      <c r="C100" s="48">
        <v>6341305</v>
      </c>
      <c r="D100" s="49" t="s">
        <v>40</v>
      </c>
      <c r="E100" s="49">
        <v>0</v>
      </c>
      <c r="F100" s="49">
        <v>62</v>
      </c>
      <c r="G100" s="49">
        <v>0</v>
      </c>
      <c r="H100" s="49">
        <v>0</v>
      </c>
      <c r="I100" s="50">
        <v>5508500</v>
      </c>
      <c r="J100" s="50"/>
      <c r="K100" s="50"/>
      <c r="L100" s="50">
        <v>388400</v>
      </c>
      <c r="M100" s="48"/>
      <c r="N100" s="50">
        <f t="shared" si="2"/>
        <v>5896900</v>
      </c>
      <c r="O100" s="38">
        <v>403097</v>
      </c>
      <c r="P100" s="51">
        <f t="shared" si="3"/>
        <v>5493803</v>
      </c>
    </row>
    <row r="101" spans="1:16" ht="75">
      <c r="A101" s="47" t="s">
        <v>96</v>
      </c>
      <c r="B101" s="48">
        <v>25755277</v>
      </c>
      <c r="C101" s="48">
        <v>5513149</v>
      </c>
      <c r="D101" s="49" t="s">
        <v>548</v>
      </c>
      <c r="E101" s="49">
        <v>12</v>
      </c>
      <c r="F101" s="49">
        <v>0</v>
      </c>
      <c r="G101" s="49">
        <v>0</v>
      </c>
      <c r="H101" s="49">
        <v>0</v>
      </c>
      <c r="I101" s="50">
        <v>4820800</v>
      </c>
      <c r="J101" s="50"/>
      <c r="K101" s="50"/>
      <c r="L101" s="50">
        <v>850800</v>
      </c>
      <c r="M101" s="48"/>
      <c r="N101" s="50">
        <f t="shared" si="2"/>
        <v>5671600</v>
      </c>
      <c r="O101" s="38">
        <v>223516</v>
      </c>
      <c r="P101" s="51">
        <f t="shared" si="3"/>
        <v>5448084</v>
      </c>
    </row>
    <row r="102" spans="1:16" ht="75">
      <c r="A102" s="47" t="s">
        <v>96</v>
      </c>
      <c r="B102" s="48">
        <v>25755277</v>
      </c>
      <c r="C102" s="48">
        <v>5699588</v>
      </c>
      <c r="D102" s="49" t="s">
        <v>79</v>
      </c>
      <c r="E102" s="49">
        <v>3.5</v>
      </c>
      <c r="F102" s="49">
        <v>0</v>
      </c>
      <c r="G102" s="49">
        <v>0</v>
      </c>
      <c r="H102" s="49">
        <v>0</v>
      </c>
      <c r="I102" s="50">
        <v>1542400</v>
      </c>
      <c r="J102" s="50"/>
      <c r="K102" s="50"/>
      <c r="L102" s="50">
        <v>272300</v>
      </c>
      <c r="M102" s="48"/>
      <c r="N102" s="50">
        <f t="shared" si="2"/>
        <v>1814700</v>
      </c>
      <c r="O102" s="38"/>
      <c r="P102" s="51">
        <f t="shared" si="3"/>
        <v>1814700</v>
      </c>
    </row>
    <row r="103" spans="1:16" ht="60">
      <c r="A103" s="53" t="s">
        <v>96</v>
      </c>
      <c r="B103" s="54">
        <v>25755277</v>
      </c>
      <c r="C103" s="54">
        <v>6110475</v>
      </c>
      <c r="D103" s="55" t="s">
        <v>46</v>
      </c>
      <c r="E103" s="49">
        <v>11.5</v>
      </c>
      <c r="F103" s="49">
        <v>0</v>
      </c>
      <c r="G103" s="49">
        <v>0</v>
      </c>
      <c r="H103" s="49">
        <v>0</v>
      </c>
      <c r="I103" s="50">
        <v>4114200</v>
      </c>
      <c r="J103" s="50"/>
      <c r="K103" s="50"/>
      <c r="L103" s="50">
        <v>726100</v>
      </c>
      <c r="M103" s="48"/>
      <c r="N103" s="50">
        <f t="shared" si="2"/>
        <v>4840300</v>
      </c>
      <c r="O103" s="38"/>
      <c r="P103" s="51">
        <f t="shared" si="3"/>
        <v>4840300</v>
      </c>
    </row>
    <row r="104" spans="1:16" ht="30">
      <c r="A104" s="47" t="s">
        <v>96</v>
      </c>
      <c r="B104" s="48">
        <v>25755277</v>
      </c>
      <c r="C104" s="48">
        <v>9400991</v>
      </c>
      <c r="D104" s="49" t="s">
        <v>83</v>
      </c>
      <c r="E104" s="49">
        <v>2.5</v>
      </c>
      <c r="F104" s="49">
        <v>0</v>
      </c>
      <c r="G104" s="49">
        <v>0</v>
      </c>
      <c r="H104" s="49">
        <v>0</v>
      </c>
      <c r="I104" s="50">
        <v>1230100</v>
      </c>
      <c r="J104" s="50"/>
      <c r="K104" s="50"/>
      <c r="L104" s="50">
        <v>217100</v>
      </c>
      <c r="M104" s="48"/>
      <c r="N104" s="50">
        <f t="shared" si="2"/>
        <v>1447200</v>
      </c>
      <c r="O104" s="38"/>
      <c r="P104" s="51">
        <f t="shared" si="3"/>
        <v>1447200</v>
      </c>
    </row>
    <row r="105" spans="1:16" ht="60">
      <c r="A105" s="47" t="s">
        <v>98</v>
      </c>
      <c r="B105" s="48">
        <v>45770433</v>
      </c>
      <c r="C105" s="48">
        <v>2532222</v>
      </c>
      <c r="D105" s="49" t="s">
        <v>30</v>
      </c>
      <c r="E105" s="49">
        <v>0</v>
      </c>
      <c r="F105" s="49">
        <v>8</v>
      </c>
      <c r="G105" s="49">
        <v>0</v>
      </c>
      <c r="H105" s="49">
        <v>0</v>
      </c>
      <c r="I105" s="50">
        <v>1263500</v>
      </c>
      <c r="J105" s="50"/>
      <c r="K105" s="50"/>
      <c r="L105" s="50">
        <v>144600</v>
      </c>
      <c r="M105" s="48"/>
      <c r="N105" s="50">
        <f t="shared" si="2"/>
        <v>1408100</v>
      </c>
      <c r="O105" s="38"/>
      <c r="P105" s="51">
        <f t="shared" si="3"/>
        <v>1408100</v>
      </c>
    </row>
    <row r="106" spans="1:16" ht="60">
      <c r="A106" s="47" t="s">
        <v>544</v>
      </c>
      <c r="B106" s="48">
        <v>6267688</v>
      </c>
      <c r="C106" s="48">
        <v>5778926</v>
      </c>
      <c r="D106" s="49" t="s">
        <v>46</v>
      </c>
      <c r="E106" s="49">
        <v>4.2</v>
      </c>
      <c r="F106" s="49">
        <v>0</v>
      </c>
      <c r="G106" s="49">
        <v>0</v>
      </c>
      <c r="H106" s="49">
        <v>0</v>
      </c>
      <c r="I106" s="50">
        <v>1502800</v>
      </c>
      <c r="J106" s="50"/>
      <c r="K106" s="50"/>
      <c r="L106" s="50">
        <v>265300</v>
      </c>
      <c r="M106" s="48"/>
      <c r="N106" s="50">
        <f t="shared" si="2"/>
        <v>1768100</v>
      </c>
      <c r="O106" s="38"/>
      <c r="P106" s="51">
        <f t="shared" si="3"/>
        <v>1768100</v>
      </c>
    </row>
    <row r="107" spans="1:16" ht="135">
      <c r="A107" s="47" t="s">
        <v>545</v>
      </c>
      <c r="B107" s="48">
        <v>22838457</v>
      </c>
      <c r="C107" s="48">
        <v>7521946</v>
      </c>
      <c r="D107" s="49" t="s">
        <v>26</v>
      </c>
      <c r="E107" s="49">
        <v>3.3</v>
      </c>
      <c r="F107" s="49">
        <v>0</v>
      </c>
      <c r="G107" s="49">
        <v>0</v>
      </c>
      <c r="H107" s="49">
        <v>0</v>
      </c>
      <c r="I107" s="50">
        <v>1109800</v>
      </c>
      <c r="J107" s="50"/>
      <c r="K107" s="50"/>
      <c r="L107" s="50">
        <v>195900</v>
      </c>
      <c r="M107" s="48"/>
      <c r="N107" s="50">
        <f t="shared" si="2"/>
        <v>1305700</v>
      </c>
      <c r="O107" s="38"/>
      <c r="P107" s="51">
        <f t="shared" si="3"/>
        <v>1305700</v>
      </c>
    </row>
    <row r="108" spans="1:16" ht="45">
      <c r="A108" s="47" t="s">
        <v>545</v>
      </c>
      <c r="B108" s="48">
        <v>22838457</v>
      </c>
      <c r="C108" s="48">
        <v>8532204</v>
      </c>
      <c r="D108" s="49" t="s">
        <v>25</v>
      </c>
      <c r="E108" s="49">
        <v>3.3</v>
      </c>
      <c r="F108" s="49">
        <v>0</v>
      </c>
      <c r="G108" s="49">
        <v>0</v>
      </c>
      <c r="H108" s="49">
        <v>0</v>
      </c>
      <c r="I108" s="50">
        <v>1957700</v>
      </c>
      <c r="J108" s="50"/>
      <c r="K108" s="50"/>
      <c r="L108" s="50">
        <v>302100</v>
      </c>
      <c r="M108" s="48"/>
      <c r="N108" s="50">
        <f t="shared" si="2"/>
        <v>2259800</v>
      </c>
      <c r="O108" s="38"/>
      <c r="P108" s="51">
        <f t="shared" si="3"/>
        <v>2259800</v>
      </c>
    </row>
    <row r="109" spans="1:16" ht="90">
      <c r="A109" s="47" t="s">
        <v>546</v>
      </c>
      <c r="B109" s="48">
        <v>43750672</v>
      </c>
      <c r="C109" s="48">
        <v>9186406</v>
      </c>
      <c r="D109" s="49" t="s">
        <v>27</v>
      </c>
      <c r="E109" s="49">
        <v>2</v>
      </c>
      <c r="F109" s="49">
        <v>5</v>
      </c>
      <c r="G109" s="49">
        <v>0</v>
      </c>
      <c r="H109" s="49">
        <v>0</v>
      </c>
      <c r="I109" s="50">
        <v>1690500</v>
      </c>
      <c r="J109" s="50"/>
      <c r="K109" s="50"/>
      <c r="L109" s="50">
        <v>260900</v>
      </c>
      <c r="M109" s="48"/>
      <c r="N109" s="50">
        <f t="shared" si="2"/>
        <v>1951400</v>
      </c>
      <c r="O109" s="38">
        <v>20000</v>
      </c>
      <c r="P109" s="51">
        <f t="shared" si="3"/>
        <v>1931400</v>
      </c>
    </row>
    <row r="110" spans="1:16" ht="30">
      <c r="A110" s="47" t="s">
        <v>102</v>
      </c>
      <c r="B110" s="48">
        <v>60460202</v>
      </c>
      <c r="C110" s="48">
        <v>4854009</v>
      </c>
      <c r="D110" s="49" t="s">
        <v>104</v>
      </c>
      <c r="E110" s="49">
        <v>1.95</v>
      </c>
      <c r="F110" s="49">
        <v>0</v>
      </c>
      <c r="G110" s="49">
        <v>0</v>
      </c>
      <c r="H110" s="49">
        <v>0</v>
      </c>
      <c r="I110" s="50">
        <v>1024300</v>
      </c>
      <c r="J110" s="50"/>
      <c r="K110" s="50"/>
      <c r="L110" s="50">
        <v>180800</v>
      </c>
      <c r="M110" s="48"/>
      <c r="N110" s="50">
        <f t="shared" si="2"/>
        <v>1205100</v>
      </c>
      <c r="O110" s="38"/>
      <c r="P110" s="51">
        <f t="shared" si="3"/>
        <v>1205100</v>
      </c>
    </row>
    <row r="111" spans="1:16" ht="75">
      <c r="A111" s="47" t="s">
        <v>567</v>
      </c>
      <c r="B111" s="48">
        <v>47019735</v>
      </c>
      <c r="C111" s="48">
        <v>5808925</v>
      </c>
      <c r="D111" s="49" t="s">
        <v>548</v>
      </c>
      <c r="E111" s="49">
        <v>1</v>
      </c>
      <c r="F111" s="49">
        <v>0</v>
      </c>
      <c r="G111" s="49">
        <v>0</v>
      </c>
      <c r="H111" s="49">
        <v>0</v>
      </c>
      <c r="I111" s="50">
        <v>439700</v>
      </c>
      <c r="J111" s="50"/>
      <c r="K111" s="50"/>
      <c r="L111" s="50">
        <v>77700</v>
      </c>
      <c r="M111" s="48"/>
      <c r="N111" s="50">
        <f t="shared" si="2"/>
        <v>517400</v>
      </c>
      <c r="O111" s="38"/>
      <c r="P111" s="51">
        <f t="shared" si="3"/>
        <v>517400</v>
      </c>
    </row>
    <row r="112" spans="1:16" ht="75">
      <c r="A112" s="47" t="s">
        <v>547</v>
      </c>
      <c r="B112" s="48">
        <v>48136093</v>
      </c>
      <c r="C112" s="48">
        <v>9548170</v>
      </c>
      <c r="D112" s="49" t="s">
        <v>107</v>
      </c>
      <c r="E112" s="49">
        <v>5.51</v>
      </c>
      <c r="F112" s="49">
        <v>0</v>
      </c>
      <c r="G112" s="49">
        <v>0</v>
      </c>
      <c r="H112" s="49">
        <v>0</v>
      </c>
      <c r="I112" s="50">
        <v>2713900</v>
      </c>
      <c r="J112" s="50"/>
      <c r="K112" s="50"/>
      <c r="L112" s="50">
        <v>479000</v>
      </c>
      <c r="M112" s="48"/>
      <c r="N112" s="50">
        <f t="shared" si="2"/>
        <v>3192900</v>
      </c>
      <c r="O112" s="38">
        <v>36123.589999999997</v>
      </c>
      <c r="P112" s="51">
        <f t="shared" si="3"/>
        <v>3156776.41</v>
      </c>
    </row>
    <row r="113" spans="1:16" ht="30">
      <c r="A113" s="47" t="s">
        <v>105</v>
      </c>
      <c r="B113" s="48">
        <v>62931270</v>
      </c>
      <c r="C113" s="48">
        <v>6734853</v>
      </c>
      <c r="D113" s="49" t="s">
        <v>27</v>
      </c>
      <c r="E113" s="49">
        <v>0.97</v>
      </c>
      <c r="F113" s="49">
        <v>2</v>
      </c>
      <c r="G113" s="49">
        <v>0</v>
      </c>
      <c r="H113" s="49">
        <v>0</v>
      </c>
      <c r="I113" s="50">
        <v>266900</v>
      </c>
      <c r="J113" s="50"/>
      <c r="K113" s="50"/>
      <c r="L113" s="50">
        <v>41200</v>
      </c>
      <c r="M113" s="48"/>
      <c r="N113" s="50">
        <f t="shared" si="2"/>
        <v>308100</v>
      </c>
      <c r="O113" s="38"/>
      <c r="P113" s="51">
        <f t="shared" si="3"/>
        <v>308100</v>
      </c>
    </row>
    <row r="114" spans="1:16" ht="30">
      <c r="A114" s="47" t="s">
        <v>105</v>
      </c>
      <c r="B114" s="48">
        <v>62931270</v>
      </c>
      <c r="C114" s="48">
        <v>8614823</v>
      </c>
      <c r="D114" s="49" t="s">
        <v>80</v>
      </c>
      <c r="E114" s="49">
        <v>0</v>
      </c>
      <c r="F114" s="49">
        <v>3</v>
      </c>
      <c r="G114" s="49">
        <v>0</v>
      </c>
      <c r="H114" s="49">
        <v>0</v>
      </c>
      <c r="I114" s="50">
        <v>588100</v>
      </c>
      <c r="J114" s="50"/>
      <c r="K114" s="50"/>
      <c r="L114" s="50">
        <v>90700</v>
      </c>
      <c r="M114" s="48"/>
      <c r="N114" s="50">
        <f t="shared" si="2"/>
        <v>678800</v>
      </c>
      <c r="O114" s="38"/>
      <c r="P114" s="51">
        <f t="shared" si="3"/>
        <v>678800</v>
      </c>
    </row>
    <row r="115" spans="1:16" ht="45">
      <c r="A115" s="47" t="s">
        <v>108</v>
      </c>
      <c r="B115" s="48">
        <v>42744326</v>
      </c>
      <c r="C115" s="48">
        <v>1176212</v>
      </c>
      <c r="D115" s="49" t="s">
        <v>37</v>
      </c>
      <c r="E115" s="49">
        <v>8.25</v>
      </c>
      <c r="F115" s="49">
        <v>0</v>
      </c>
      <c r="G115" s="49">
        <v>0</v>
      </c>
      <c r="H115" s="49">
        <v>0</v>
      </c>
      <c r="I115" s="50">
        <v>2681000</v>
      </c>
      <c r="J115" s="50"/>
      <c r="K115" s="50"/>
      <c r="L115" s="50">
        <v>413600</v>
      </c>
      <c r="M115" s="48"/>
      <c r="N115" s="50">
        <f t="shared" si="2"/>
        <v>3094600</v>
      </c>
      <c r="O115" s="38"/>
      <c r="P115" s="51">
        <f t="shared" si="3"/>
        <v>3094600</v>
      </c>
    </row>
    <row r="116" spans="1:16" ht="45">
      <c r="A116" s="47" t="s">
        <v>108</v>
      </c>
      <c r="B116" s="48">
        <v>42744326</v>
      </c>
      <c r="C116" s="48">
        <v>3786459</v>
      </c>
      <c r="D116" s="49" t="s">
        <v>562</v>
      </c>
      <c r="E116" s="49">
        <v>0</v>
      </c>
      <c r="F116" s="49">
        <v>40</v>
      </c>
      <c r="G116" s="49">
        <v>0</v>
      </c>
      <c r="H116" s="49">
        <v>0</v>
      </c>
      <c r="I116" s="50">
        <v>3004500</v>
      </c>
      <c r="J116" s="50"/>
      <c r="K116" s="50"/>
      <c r="L116" s="50">
        <v>530300</v>
      </c>
      <c r="M116" s="48"/>
      <c r="N116" s="50">
        <f t="shared" si="2"/>
        <v>3534800</v>
      </c>
      <c r="O116" s="38"/>
      <c r="P116" s="51">
        <f t="shared" si="3"/>
        <v>3534800</v>
      </c>
    </row>
    <row r="117" spans="1:16" ht="105">
      <c r="A117" s="47" t="s">
        <v>108</v>
      </c>
      <c r="B117" s="48">
        <v>42744326</v>
      </c>
      <c r="C117" s="48">
        <v>3786619</v>
      </c>
      <c r="D117" s="49" t="s">
        <v>49</v>
      </c>
      <c r="E117" s="49">
        <v>0</v>
      </c>
      <c r="F117" s="49">
        <v>14</v>
      </c>
      <c r="G117" s="49">
        <v>0</v>
      </c>
      <c r="H117" s="49">
        <v>0</v>
      </c>
      <c r="I117" s="50">
        <v>5445492.5</v>
      </c>
      <c r="J117" s="50"/>
      <c r="K117" s="50"/>
      <c r="L117" s="50">
        <v>408207.5</v>
      </c>
      <c r="M117" s="48"/>
      <c r="N117" s="50">
        <f t="shared" si="2"/>
        <v>5853700</v>
      </c>
      <c r="O117" s="38"/>
      <c r="P117" s="51">
        <f t="shared" si="3"/>
        <v>5853700</v>
      </c>
    </row>
    <row r="118" spans="1:16" ht="45">
      <c r="A118" s="47" t="s">
        <v>108</v>
      </c>
      <c r="B118" s="48">
        <v>42744326</v>
      </c>
      <c r="C118" s="48">
        <v>5433195</v>
      </c>
      <c r="D118" s="49" t="s">
        <v>564</v>
      </c>
      <c r="E118" s="49">
        <v>9.5</v>
      </c>
      <c r="F118" s="49">
        <v>0</v>
      </c>
      <c r="G118" s="49">
        <v>0</v>
      </c>
      <c r="H118" s="49">
        <v>0</v>
      </c>
      <c r="I118" s="50">
        <v>5063000</v>
      </c>
      <c r="J118" s="50"/>
      <c r="K118" s="50"/>
      <c r="L118" s="50">
        <v>893500</v>
      </c>
      <c r="M118" s="48"/>
      <c r="N118" s="50">
        <f t="shared" si="2"/>
        <v>5956500</v>
      </c>
      <c r="O118" s="38"/>
      <c r="P118" s="51">
        <f t="shared" si="3"/>
        <v>5956500</v>
      </c>
    </row>
    <row r="119" spans="1:16" ht="45">
      <c r="A119" s="47" t="s">
        <v>108</v>
      </c>
      <c r="B119" s="48">
        <v>42744326</v>
      </c>
      <c r="C119" s="48">
        <v>7635375</v>
      </c>
      <c r="D119" s="49" t="s">
        <v>40</v>
      </c>
      <c r="E119" s="49">
        <v>0</v>
      </c>
      <c r="F119" s="49">
        <v>52</v>
      </c>
      <c r="G119" s="49">
        <v>0</v>
      </c>
      <c r="H119" s="49">
        <v>0</v>
      </c>
      <c r="I119" s="50">
        <v>7151500</v>
      </c>
      <c r="J119" s="50"/>
      <c r="K119" s="50"/>
      <c r="L119" s="50">
        <v>1103300</v>
      </c>
      <c r="M119" s="48"/>
      <c r="N119" s="50">
        <f t="shared" si="2"/>
        <v>8254800</v>
      </c>
      <c r="O119" s="38"/>
      <c r="P119" s="51">
        <f t="shared" si="3"/>
        <v>8254800</v>
      </c>
    </row>
    <row r="120" spans="1:16" ht="45">
      <c r="A120" s="47" t="s">
        <v>108</v>
      </c>
      <c r="B120" s="48">
        <v>42744326</v>
      </c>
      <c r="C120" s="48">
        <v>8259280</v>
      </c>
      <c r="D120" s="49" t="s">
        <v>25</v>
      </c>
      <c r="E120" s="49">
        <v>4.0999999999999996</v>
      </c>
      <c r="F120" s="49">
        <v>0</v>
      </c>
      <c r="G120" s="49">
        <v>0</v>
      </c>
      <c r="H120" s="49">
        <v>0</v>
      </c>
      <c r="I120" s="50">
        <v>2165300</v>
      </c>
      <c r="J120" s="50"/>
      <c r="K120" s="50"/>
      <c r="L120" s="50">
        <v>334100</v>
      </c>
      <c r="M120" s="48"/>
      <c r="N120" s="50">
        <f t="shared" si="2"/>
        <v>2499400</v>
      </c>
      <c r="O120" s="38"/>
      <c r="P120" s="51">
        <f t="shared" si="3"/>
        <v>2499400</v>
      </c>
    </row>
    <row r="121" spans="1:16" ht="60">
      <c r="A121" s="47" t="s">
        <v>108</v>
      </c>
      <c r="B121" s="48">
        <v>42744326</v>
      </c>
      <c r="C121" s="48">
        <v>8823760</v>
      </c>
      <c r="D121" s="49" t="s">
        <v>46</v>
      </c>
      <c r="E121" s="49">
        <v>2.5</v>
      </c>
      <c r="F121" s="49">
        <v>0</v>
      </c>
      <c r="G121" s="49">
        <v>0</v>
      </c>
      <c r="H121" s="49">
        <v>0</v>
      </c>
      <c r="I121" s="50">
        <v>977600</v>
      </c>
      <c r="J121" s="50"/>
      <c r="K121" s="50"/>
      <c r="L121" s="50">
        <v>172500</v>
      </c>
      <c r="M121" s="48"/>
      <c r="N121" s="50">
        <f t="shared" si="2"/>
        <v>1150100</v>
      </c>
      <c r="O121" s="38"/>
      <c r="P121" s="51">
        <f t="shared" si="3"/>
        <v>1150100</v>
      </c>
    </row>
    <row r="122" spans="1:16" ht="75">
      <c r="A122" s="47" t="s">
        <v>108</v>
      </c>
      <c r="B122" s="48">
        <v>42744326</v>
      </c>
      <c r="C122" s="48">
        <v>9590483</v>
      </c>
      <c r="D122" s="49" t="s">
        <v>548</v>
      </c>
      <c r="E122" s="49">
        <v>2.75</v>
      </c>
      <c r="F122" s="49">
        <v>0</v>
      </c>
      <c r="G122" s="49">
        <v>0</v>
      </c>
      <c r="H122" s="49">
        <v>0</v>
      </c>
      <c r="I122" s="50">
        <v>1347500</v>
      </c>
      <c r="J122" s="50"/>
      <c r="K122" s="50"/>
      <c r="L122" s="50">
        <v>237800</v>
      </c>
      <c r="M122" s="48"/>
      <c r="N122" s="50">
        <f t="shared" si="2"/>
        <v>1585300</v>
      </c>
      <c r="O122" s="38"/>
      <c r="P122" s="51">
        <f t="shared" si="3"/>
        <v>1585300</v>
      </c>
    </row>
    <row r="123" spans="1:16" ht="60">
      <c r="A123" s="47" t="s">
        <v>108</v>
      </c>
      <c r="B123" s="48">
        <v>42744326</v>
      </c>
      <c r="C123" s="48">
        <v>1632714</v>
      </c>
      <c r="D123" s="49" t="s">
        <v>30</v>
      </c>
      <c r="E123" s="49">
        <v>0</v>
      </c>
      <c r="F123" s="49">
        <v>20</v>
      </c>
      <c r="G123" s="49">
        <v>0</v>
      </c>
      <c r="H123" s="49">
        <v>0</v>
      </c>
      <c r="I123" s="50">
        <v>3269600</v>
      </c>
      <c r="J123" s="50"/>
      <c r="K123" s="50"/>
      <c r="L123" s="50"/>
      <c r="M123" s="48"/>
      <c r="N123" s="50">
        <f t="shared" si="2"/>
        <v>3269600</v>
      </c>
      <c r="O123" s="38"/>
      <c r="P123" s="51">
        <f t="shared" si="3"/>
        <v>3269600</v>
      </c>
    </row>
    <row r="124" spans="1:16" ht="30">
      <c r="A124" s="47" t="s">
        <v>110</v>
      </c>
      <c r="B124" s="48">
        <v>40229939</v>
      </c>
      <c r="C124" s="48">
        <v>4396664</v>
      </c>
      <c r="D124" s="49" t="s">
        <v>37</v>
      </c>
      <c r="E124" s="49">
        <v>12.9</v>
      </c>
      <c r="F124" s="49">
        <v>0</v>
      </c>
      <c r="G124" s="49">
        <v>0</v>
      </c>
      <c r="H124" s="49">
        <v>0</v>
      </c>
      <c r="I124" s="50">
        <v>4874000</v>
      </c>
      <c r="J124" s="50"/>
      <c r="K124" s="50"/>
      <c r="L124" s="50">
        <v>752000</v>
      </c>
      <c r="M124" s="48"/>
      <c r="N124" s="50">
        <f t="shared" si="2"/>
        <v>5626000</v>
      </c>
      <c r="O124" s="38"/>
      <c r="P124" s="51">
        <f t="shared" si="3"/>
        <v>5626000</v>
      </c>
    </row>
    <row r="125" spans="1:16" ht="30">
      <c r="A125" s="47" t="s">
        <v>112</v>
      </c>
      <c r="B125" s="48">
        <v>24798983</v>
      </c>
      <c r="C125" s="48">
        <v>1239052</v>
      </c>
      <c r="D125" s="49" t="s">
        <v>37</v>
      </c>
      <c r="E125" s="49">
        <v>10</v>
      </c>
      <c r="F125" s="49">
        <v>0</v>
      </c>
      <c r="G125" s="49">
        <v>0</v>
      </c>
      <c r="H125" s="49">
        <v>0</v>
      </c>
      <c r="I125" s="50">
        <v>3123300</v>
      </c>
      <c r="J125" s="50"/>
      <c r="K125" s="50"/>
      <c r="L125" s="50">
        <v>481900</v>
      </c>
      <c r="M125" s="48"/>
      <c r="N125" s="50">
        <f t="shared" si="2"/>
        <v>3605200</v>
      </c>
      <c r="O125" s="38"/>
      <c r="P125" s="51">
        <f t="shared" si="3"/>
        <v>3605200</v>
      </c>
    </row>
    <row r="126" spans="1:16" ht="45">
      <c r="A126" s="47" t="s">
        <v>112</v>
      </c>
      <c r="B126" s="48">
        <v>24798983</v>
      </c>
      <c r="C126" s="48">
        <v>1923388</v>
      </c>
      <c r="D126" s="49" t="s">
        <v>114</v>
      </c>
      <c r="E126" s="49">
        <v>0.7</v>
      </c>
      <c r="F126" s="49">
        <v>0</v>
      </c>
      <c r="G126" s="49">
        <v>0</v>
      </c>
      <c r="H126" s="49">
        <v>0</v>
      </c>
      <c r="I126" s="50">
        <v>247000</v>
      </c>
      <c r="J126" s="50"/>
      <c r="K126" s="50"/>
      <c r="L126" s="50">
        <v>38100</v>
      </c>
      <c r="M126" s="48"/>
      <c r="N126" s="50">
        <f t="shared" si="2"/>
        <v>285100</v>
      </c>
      <c r="O126" s="38"/>
      <c r="P126" s="51">
        <f t="shared" si="3"/>
        <v>285100</v>
      </c>
    </row>
    <row r="127" spans="1:16" ht="30">
      <c r="A127" s="47" t="s">
        <v>112</v>
      </c>
      <c r="B127" s="48">
        <v>24798983</v>
      </c>
      <c r="C127" s="48">
        <v>9062346</v>
      </c>
      <c r="D127" s="49" t="s">
        <v>27</v>
      </c>
      <c r="E127" s="49">
        <v>3.2</v>
      </c>
      <c r="F127" s="49">
        <v>0</v>
      </c>
      <c r="G127" s="49">
        <v>0</v>
      </c>
      <c r="H127" s="49">
        <v>0</v>
      </c>
      <c r="I127" s="50">
        <v>839100</v>
      </c>
      <c r="J127" s="50"/>
      <c r="K127" s="50"/>
      <c r="L127" s="50">
        <v>129500</v>
      </c>
      <c r="M127" s="48"/>
      <c r="N127" s="50">
        <f t="shared" si="2"/>
        <v>968600</v>
      </c>
      <c r="O127" s="38"/>
      <c r="P127" s="51">
        <f t="shared" si="3"/>
        <v>968600</v>
      </c>
    </row>
    <row r="128" spans="1:16" ht="30">
      <c r="A128" s="47" t="s">
        <v>115</v>
      </c>
      <c r="B128" s="48">
        <v>26543150</v>
      </c>
      <c r="C128" s="48">
        <v>9880924</v>
      </c>
      <c r="D128" s="49" t="s">
        <v>21</v>
      </c>
      <c r="E128" s="49">
        <v>0</v>
      </c>
      <c r="F128" s="49">
        <v>0</v>
      </c>
      <c r="G128" s="49">
        <v>4500</v>
      </c>
      <c r="H128" s="49">
        <v>0</v>
      </c>
      <c r="I128" s="50">
        <v>1503800</v>
      </c>
      <c r="J128" s="50"/>
      <c r="K128" s="50"/>
      <c r="L128" s="50">
        <v>206200</v>
      </c>
      <c r="M128" s="48"/>
      <c r="N128" s="50">
        <f t="shared" si="2"/>
        <v>1710000</v>
      </c>
      <c r="O128" s="38"/>
      <c r="P128" s="51">
        <f t="shared" si="3"/>
        <v>1710000</v>
      </c>
    </row>
    <row r="129" spans="1:16" ht="45">
      <c r="A129" s="47" t="s">
        <v>117</v>
      </c>
      <c r="B129" s="48">
        <v>61924261</v>
      </c>
      <c r="C129" s="48">
        <v>2513818</v>
      </c>
      <c r="D129" s="49" t="s">
        <v>414</v>
      </c>
      <c r="E129" s="49">
        <v>4.7</v>
      </c>
      <c r="F129" s="49">
        <v>0</v>
      </c>
      <c r="G129" s="49">
        <v>0</v>
      </c>
      <c r="H129" s="49">
        <v>0</v>
      </c>
      <c r="I129" s="50">
        <v>1943300</v>
      </c>
      <c r="J129" s="50"/>
      <c r="K129" s="50"/>
      <c r="L129" s="50">
        <v>343000</v>
      </c>
      <c r="M129" s="48"/>
      <c r="N129" s="50">
        <f t="shared" si="2"/>
        <v>2286300</v>
      </c>
      <c r="O129" s="38"/>
      <c r="P129" s="51">
        <f t="shared" si="3"/>
        <v>2286300</v>
      </c>
    </row>
    <row r="130" spans="1:16" ht="75">
      <c r="A130" s="47" t="s">
        <v>117</v>
      </c>
      <c r="B130" s="48">
        <v>61924261</v>
      </c>
      <c r="C130" s="48">
        <v>7753589</v>
      </c>
      <c r="D130" s="49" t="s">
        <v>79</v>
      </c>
      <c r="E130" s="49">
        <v>5.5</v>
      </c>
      <c r="F130" s="49">
        <v>0</v>
      </c>
      <c r="G130" s="49">
        <v>0</v>
      </c>
      <c r="H130" s="49">
        <v>0</v>
      </c>
      <c r="I130" s="50">
        <v>2993500</v>
      </c>
      <c r="J130" s="50"/>
      <c r="K130" s="50"/>
      <c r="L130" s="50">
        <v>528300</v>
      </c>
      <c r="M130" s="48"/>
      <c r="N130" s="50">
        <f t="shared" si="2"/>
        <v>3521800</v>
      </c>
      <c r="O130" s="38"/>
      <c r="P130" s="51">
        <f t="shared" si="3"/>
        <v>3521800</v>
      </c>
    </row>
    <row r="131" spans="1:16" ht="30">
      <c r="A131" s="47" t="s">
        <v>119</v>
      </c>
      <c r="B131" s="48">
        <v>24198412</v>
      </c>
      <c r="C131" s="48">
        <v>5925410</v>
      </c>
      <c r="D131" s="49" t="s">
        <v>25</v>
      </c>
      <c r="E131" s="49">
        <v>7</v>
      </c>
      <c r="F131" s="49">
        <v>0</v>
      </c>
      <c r="G131" s="49">
        <v>0</v>
      </c>
      <c r="H131" s="49">
        <v>0</v>
      </c>
      <c r="I131" s="50">
        <v>2953600</v>
      </c>
      <c r="J131" s="50">
        <v>165400</v>
      </c>
      <c r="K131" s="50"/>
      <c r="L131" s="50">
        <v>533800</v>
      </c>
      <c r="M131" s="48"/>
      <c r="N131" s="50">
        <f t="shared" si="2"/>
        <v>3652800</v>
      </c>
      <c r="O131" s="38"/>
      <c r="P131" s="51">
        <f t="shared" si="3"/>
        <v>3652800</v>
      </c>
    </row>
    <row r="132" spans="1:16" ht="45">
      <c r="A132" s="47" t="s">
        <v>119</v>
      </c>
      <c r="B132" s="48">
        <v>24198412</v>
      </c>
      <c r="C132" s="48">
        <v>8388548</v>
      </c>
      <c r="D132" s="49" t="s">
        <v>564</v>
      </c>
      <c r="E132" s="49">
        <v>2.65</v>
      </c>
      <c r="F132" s="49">
        <v>0</v>
      </c>
      <c r="G132" s="49">
        <v>0</v>
      </c>
      <c r="H132" s="49">
        <v>0</v>
      </c>
      <c r="I132" s="50">
        <v>1547300</v>
      </c>
      <c r="J132" s="50"/>
      <c r="K132" s="50"/>
      <c r="L132" s="50">
        <v>273100</v>
      </c>
      <c r="M132" s="48"/>
      <c r="N132" s="50">
        <f t="shared" si="2"/>
        <v>1820400</v>
      </c>
      <c r="O132" s="38"/>
      <c r="P132" s="51">
        <f t="shared" si="3"/>
        <v>1820400</v>
      </c>
    </row>
    <row r="133" spans="1:16" ht="30">
      <c r="A133" s="47" t="s">
        <v>119</v>
      </c>
      <c r="B133" s="48">
        <v>24198412</v>
      </c>
      <c r="C133" s="48">
        <v>9206360</v>
      </c>
      <c r="D133" s="49" t="s">
        <v>21</v>
      </c>
      <c r="E133" s="49">
        <v>0</v>
      </c>
      <c r="F133" s="49">
        <v>0</v>
      </c>
      <c r="G133" s="49">
        <v>8200</v>
      </c>
      <c r="H133" s="49">
        <v>0</v>
      </c>
      <c r="I133" s="50">
        <v>2740200</v>
      </c>
      <c r="J133" s="50"/>
      <c r="K133" s="50"/>
      <c r="L133" s="50">
        <v>375800</v>
      </c>
      <c r="M133" s="48"/>
      <c r="N133" s="50">
        <f t="shared" si="2"/>
        <v>3116000</v>
      </c>
      <c r="O133" s="38"/>
      <c r="P133" s="51">
        <f t="shared" si="3"/>
        <v>3116000</v>
      </c>
    </row>
    <row r="134" spans="1:16" ht="75">
      <c r="A134" s="47" t="s">
        <v>568</v>
      </c>
      <c r="B134" s="48">
        <v>26599481</v>
      </c>
      <c r="C134" s="48">
        <v>2016414</v>
      </c>
      <c r="D134" s="49" t="s">
        <v>548</v>
      </c>
      <c r="E134" s="49">
        <v>2</v>
      </c>
      <c r="F134" s="49">
        <v>0</v>
      </c>
      <c r="G134" s="49">
        <v>0</v>
      </c>
      <c r="H134" s="49">
        <v>0</v>
      </c>
      <c r="I134" s="50">
        <v>916000</v>
      </c>
      <c r="J134" s="50"/>
      <c r="K134" s="50"/>
      <c r="L134" s="50"/>
      <c r="M134" s="48"/>
      <c r="N134" s="50">
        <f t="shared" si="2"/>
        <v>916000</v>
      </c>
      <c r="O134" s="38">
        <v>10269.36</v>
      </c>
      <c r="P134" s="51">
        <f t="shared" si="3"/>
        <v>905730.64</v>
      </c>
    </row>
    <row r="135" spans="1:16" ht="60">
      <c r="A135" s="47" t="s">
        <v>121</v>
      </c>
      <c r="B135" s="48">
        <v>4066502</v>
      </c>
      <c r="C135" s="48">
        <v>5186488</v>
      </c>
      <c r="D135" s="49" t="s">
        <v>46</v>
      </c>
      <c r="E135" s="49">
        <v>2.5</v>
      </c>
      <c r="F135" s="49">
        <v>0</v>
      </c>
      <c r="G135" s="49">
        <v>0</v>
      </c>
      <c r="H135" s="49">
        <v>0</v>
      </c>
      <c r="I135" s="50">
        <v>831700</v>
      </c>
      <c r="J135" s="50"/>
      <c r="K135" s="50"/>
      <c r="L135" s="50">
        <v>146800</v>
      </c>
      <c r="M135" s="48"/>
      <c r="N135" s="50">
        <f t="shared" si="2"/>
        <v>978500</v>
      </c>
      <c r="O135" s="38"/>
      <c r="P135" s="51">
        <f t="shared" si="3"/>
        <v>978500</v>
      </c>
    </row>
    <row r="136" spans="1:16" ht="60">
      <c r="A136" s="47" t="s">
        <v>531</v>
      </c>
      <c r="B136" s="48">
        <v>7043732</v>
      </c>
      <c r="C136" s="48">
        <v>2594471</v>
      </c>
      <c r="D136" s="49" t="s">
        <v>46</v>
      </c>
      <c r="E136" s="49">
        <v>1</v>
      </c>
      <c r="F136" s="49">
        <v>0</v>
      </c>
      <c r="G136" s="49">
        <v>0</v>
      </c>
      <c r="H136" s="49">
        <v>0</v>
      </c>
      <c r="I136" s="50">
        <v>452300</v>
      </c>
      <c r="J136" s="50"/>
      <c r="K136" s="50"/>
      <c r="L136" s="50">
        <v>79900</v>
      </c>
      <c r="M136" s="48"/>
      <c r="N136" s="50">
        <f t="shared" si="2"/>
        <v>532200</v>
      </c>
      <c r="O136" s="38">
        <v>34517.75</v>
      </c>
      <c r="P136" s="51">
        <f t="shared" si="3"/>
        <v>497682.25</v>
      </c>
    </row>
    <row r="137" spans="1:16" ht="105">
      <c r="A137" s="47" t="s">
        <v>123</v>
      </c>
      <c r="B137" s="48">
        <v>48677752</v>
      </c>
      <c r="C137" s="48">
        <v>5628151</v>
      </c>
      <c r="D137" s="49" t="s">
        <v>49</v>
      </c>
      <c r="E137" s="49">
        <v>0</v>
      </c>
      <c r="F137" s="49">
        <v>83</v>
      </c>
      <c r="G137" s="49">
        <v>0</v>
      </c>
      <c r="H137" s="49">
        <v>0</v>
      </c>
      <c r="I137" s="50">
        <v>21228195</v>
      </c>
      <c r="J137" s="50"/>
      <c r="K137" s="50"/>
      <c r="L137" s="50">
        <v>2154005</v>
      </c>
      <c r="M137" s="48"/>
      <c r="N137" s="50">
        <f t="shared" ref="N137:N200" si="4">I137+J137+K137+L137-M137</f>
        <v>23382200</v>
      </c>
      <c r="O137" s="38"/>
      <c r="P137" s="51">
        <f t="shared" ref="P137:P200" si="5">I137+J137+K137+L137-M137-O137</f>
        <v>23382200</v>
      </c>
    </row>
    <row r="138" spans="1:16" ht="135">
      <c r="A138" s="47" t="s">
        <v>123</v>
      </c>
      <c r="B138" s="48">
        <v>48677752</v>
      </c>
      <c r="C138" s="48">
        <v>6899008</v>
      </c>
      <c r="D138" s="49" t="s">
        <v>26</v>
      </c>
      <c r="E138" s="49">
        <v>2.9</v>
      </c>
      <c r="F138" s="49">
        <v>0</v>
      </c>
      <c r="G138" s="49">
        <v>0</v>
      </c>
      <c r="H138" s="49">
        <v>0</v>
      </c>
      <c r="I138" s="50">
        <v>1512400</v>
      </c>
      <c r="J138" s="50"/>
      <c r="K138" s="50"/>
      <c r="L138" s="50">
        <v>266900</v>
      </c>
      <c r="M138" s="48"/>
      <c r="N138" s="50">
        <f t="shared" si="4"/>
        <v>1779300</v>
      </c>
      <c r="O138" s="38"/>
      <c r="P138" s="51">
        <f t="shared" si="5"/>
        <v>1779300</v>
      </c>
    </row>
    <row r="139" spans="1:16" ht="60">
      <c r="A139" s="47" t="s">
        <v>123</v>
      </c>
      <c r="B139" s="48">
        <v>48677752</v>
      </c>
      <c r="C139" s="48">
        <v>9406836</v>
      </c>
      <c r="D139" s="49" t="s">
        <v>40</v>
      </c>
      <c r="E139" s="49">
        <v>0</v>
      </c>
      <c r="F139" s="49">
        <v>76</v>
      </c>
      <c r="G139" s="49">
        <v>0</v>
      </c>
      <c r="H139" s="49">
        <v>0</v>
      </c>
      <c r="I139" s="50">
        <v>10155600</v>
      </c>
      <c r="J139" s="50"/>
      <c r="K139" s="50"/>
      <c r="L139" s="50">
        <v>1566900</v>
      </c>
      <c r="M139" s="48"/>
      <c r="N139" s="50">
        <f t="shared" si="4"/>
        <v>11722500</v>
      </c>
      <c r="O139" s="38"/>
      <c r="P139" s="51">
        <f t="shared" si="5"/>
        <v>11722500</v>
      </c>
    </row>
    <row r="140" spans="1:16" ht="60">
      <c r="A140" s="47" t="s">
        <v>123</v>
      </c>
      <c r="B140" s="48">
        <v>48677752</v>
      </c>
      <c r="C140" s="48">
        <v>9499988</v>
      </c>
      <c r="D140" s="49" t="s">
        <v>50</v>
      </c>
      <c r="E140" s="49">
        <v>0</v>
      </c>
      <c r="F140" s="49">
        <v>14</v>
      </c>
      <c r="G140" s="49">
        <v>0</v>
      </c>
      <c r="H140" s="49">
        <v>0</v>
      </c>
      <c r="I140" s="50">
        <v>3778610</v>
      </c>
      <c r="J140" s="50"/>
      <c r="K140" s="50"/>
      <c r="L140" s="50">
        <v>558490</v>
      </c>
      <c r="M140" s="48"/>
      <c r="N140" s="50">
        <f t="shared" si="4"/>
        <v>4337100</v>
      </c>
      <c r="O140" s="38"/>
      <c r="P140" s="51">
        <f t="shared" si="5"/>
        <v>4337100</v>
      </c>
    </row>
    <row r="141" spans="1:16" ht="45">
      <c r="A141" s="47" t="s">
        <v>125</v>
      </c>
      <c r="B141" s="48">
        <v>61903302</v>
      </c>
      <c r="C141" s="48">
        <v>1494851</v>
      </c>
      <c r="D141" s="49" t="s">
        <v>40</v>
      </c>
      <c r="E141" s="49">
        <v>0</v>
      </c>
      <c r="F141" s="49">
        <v>35</v>
      </c>
      <c r="G141" s="49">
        <v>0</v>
      </c>
      <c r="H141" s="49">
        <v>0</v>
      </c>
      <c r="I141" s="50">
        <v>4848300</v>
      </c>
      <c r="J141" s="50"/>
      <c r="K141" s="50"/>
      <c r="L141" s="50">
        <v>748000</v>
      </c>
      <c r="M141" s="48"/>
      <c r="N141" s="50">
        <f t="shared" si="4"/>
        <v>5596300</v>
      </c>
      <c r="O141" s="38"/>
      <c r="P141" s="51">
        <f t="shared" si="5"/>
        <v>5596300</v>
      </c>
    </row>
    <row r="142" spans="1:16" ht="60">
      <c r="A142" s="47" t="s">
        <v>127</v>
      </c>
      <c r="B142" s="48">
        <v>873501</v>
      </c>
      <c r="C142" s="48">
        <v>1178542</v>
      </c>
      <c r="D142" s="49" t="s">
        <v>30</v>
      </c>
      <c r="E142" s="49">
        <v>0</v>
      </c>
      <c r="F142" s="49">
        <v>50</v>
      </c>
      <c r="G142" s="49">
        <v>0</v>
      </c>
      <c r="H142" s="49">
        <v>0</v>
      </c>
      <c r="I142" s="50">
        <v>9570450</v>
      </c>
      <c r="J142" s="50"/>
      <c r="K142" s="50"/>
      <c r="L142" s="50">
        <v>1169950</v>
      </c>
      <c r="M142" s="48"/>
      <c r="N142" s="50">
        <f t="shared" si="4"/>
        <v>10740400</v>
      </c>
      <c r="O142" s="38"/>
      <c r="P142" s="51">
        <f t="shared" si="5"/>
        <v>10740400</v>
      </c>
    </row>
    <row r="143" spans="1:16" ht="60">
      <c r="A143" s="47" t="s">
        <v>129</v>
      </c>
      <c r="B143" s="48">
        <v>874728</v>
      </c>
      <c r="C143" s="48">
        <v>5238022</v>
      </c>
      <c r="D143" s="49" t="s">
        <v>40</v>
      </c>
      <c r="E143" s="49">
        <v>0</v>
      </c>
      <c r="F143" s="49">
        <v>48</v>
      </c>
      <c r="G143" s="49">
        <v>0</v>
      </c>
      <c r="H143" s="49">
        <v>0</v>
      </c>
      <c r="I143" s="50">
        <v>6329500</v>
      </c>
      <c r="J143" s="50"/>
      <c r="K143" s="50"/>
      <c r="L143" s="50">
        <v>976500</v>
      </c>
      <c r="M143" s="48"/>
      <c r="N143" s="50">
        <f t="shared" si="4"/>
        <v>7306000</v>
      </c>
      <c r="O143" s="38"/>
      <c r="P143" s="51">
        <f t="shared" si="5"/>
        <v>7306000</v>
      </c>
    </row>
    <row r="144" spans="1:16" ht="105">
      <c r="A144" s="47" t="s">
        <v>131</v>
      </c>
      <c r="B144" s="48">
        <v>71209859</v>
      </c>
      <c r="C144" s="48">
        <v>7003499</v>
      </c>
      <c r="D144" s="49" t="s">
        <v>49</v>
      </c>
      <c r="E144" s="49">
        <v>0</v>
      </c>
      <c r="F144" s="49">
        <v>37</v>
      </c>
      <c r="G144" s="49">
        <v>0</v>
      </c>
      <c r="H144" s="49">
        <v>0</v>
      </c>
      <c r="I144" s="50">
        <v>7984800</v>
      </c>
      <c r="J144" s="50"/>
      <c r="K144" s="50"/>
      <c r="L144" s="50">
        <v>1231900</v>
      </c>
      <c r="M144" s="48"/>
      <c r="N144" s="50">
        <f t="shared" si="4"/>
        <v>9216700</v>
      </c>
      <c r="O144" s="38"/>
      <c r="P144" s="51">
        <f t="shared" si="5"/>
        <v>9216700</v>
      </c>
    </row>
    <row r="145" spans="1:16" ht="45">
      <c r="A145" s="47" t="s">
        <v>133</v>
      </c>
      <c r="B145" s="48">
        <v>48677787</v>
      </c>
      <c r="C145" s="48">
        <v>3245488</v>
      </c>
      <c r="D145" s="49" t="s">
        <v>40</v>
      </c>
      <c r="E145" s="49">
        <v>0</v>
      </c>
      <c r="F145" s="49">
        <v>105</v>
      </c>
      <c r="G145" s="49">
        <v>0</v>
      </c>
      <c r="H145" s="49">
        <v>0</v>
      </c>
      <c r="I145" s="50">
        <v>14093700</v>
      </c>
      <c r="J145" s="50"/>
      <c r="K145" s="50"/>
      <c r="L145" s="50">
        <v>2174400</v>
      </c>
      <c r="M145" s="48"/>
      <c r="N145" s="50">
        <f t="shared" si="4"/>
        <v>16268100</v>
      </c>
      <c r="O145" s="38"/>
      <c r="P145" s="51">
        <f t="shared" si="5"/>
        <v>16268100</v>
      </c>
    </row>
    <row r="146" spans="1:16" ht="60">
      <c r="A146" s="47" t="s">
        <v>135</v>
      </c>
      <c r="B146" s="48">
        <v>873683</v>
      </c>
      <c r="C146" s="48">
        <v>8060909</v>
      </c>
      <c r="D146" s="49" t="s">
        <v>40</v>
      </c>
      <c r="E146" s="49">
        <v>0</v>
      </c>
      <c r="F146" s="49">
        <v>38</v>
      </c>
      <c r="G146" s="49">
        <v>0</v>
      </c>
      <c r="H146" s="49">
        <v>0</v>
      </c>
      <c r="I146" s="50">
        <v>5369800</v>
      </c>
      <c r="J146" s="50"/>
      <c r="K146" s="50"/>
      <c r="L146" s="50">
        <v>828500</v>
      </c>
      <c r="M146" s="48"/>
      <c r="N146" s="50">
        <f t="shared" si="4"/>
        <v>6198300</v>
      </c>
      <c r="O146" s="38"/>
      <c r="P146" s="51">
        <f t="shared" si="5"/>
        <v>6198300</v>
      </c>
    </row>
    <row r="147" spans="1:16" ht="75">
      <c r="A147" s="47" t="s">
        <v>137</v>
      </c>
      <c r="B147" s="48">
        <v>75009871</v>
      </c>
      <c r="C147" s="48">
        <v>2501716</v>
      </c>
      <c r="D147" s="49" t="s">
        <v>40</v>
      </c>
      <c r="E147" s="49">
        <v>0</v>
      </c>
      <c r="F147" s="49">
        <v>67</v>
      </c>
      <c r="G147" s="49">
        <v>0</v>
      </c>
      <c r="H147" s="49">
        <v>0</v>
      </c>
      <c r="I147" s="50">
        <v>9496400</v>
      </c>
      <c r="J147" s="50"/>
      <c r="K147" s="50"/>
      <c r="L147" s="50">
        <v>1465200</v>
      </c>
      <c r="M147" s="48"/>
      <c r="N147" s="50">
        <f t="shared" si="4"/>
        <v>10961600</v>
      </c>
      <c r="O147" s="38"/>
      <c r="P147" s="51">
        <f t="shared" si="5"/>
        <v>10961600</v>
      </c>
    </row>
    <row r="148" spans="1:16" ht="105">
      <c r="A148" s="47" t="s">
        <v>139</v>
      </c>
      <c r="B148" s="48">
        <v>48677701</v>
      </c>
      <c r="C148" s="48">
        <v>1652842</v>
      </c>
      <c r="D148" s="49" t="s">
        <v>49</v>
      </c>
      <c r="E148" s="49">
        <v>0</v>
      </c>
      <c r="F148" s="49">
        <v>60</v>
      </c>
      <c r="G148" s="49">
        <v>0</v>
      </c>
      <c r="H148" s="49">
        <v>0</v>
      </c>
      <c r="I148" s="50">
        <v>10667230</v>
      </c>
      <c r="J148" s="50"/>
      <c r="K148" s="50"/>
      <c r="L148" s="50">
        <v>1517270</v>
      </c>
      <c r="M148" s="48"/>
      <c r="N148" s="50">
        <f t="shared" si="4"/>
        <v>12184500</v>
      </c>
      <c r="O148" s="38"/>
      <c r="P148" s="51">
        <f t="shared" si="5"/>
        <v>12184500</v>
      </c>
    </row>
    <row r="149" spans="1:16" ht="60">
      <c r="A149" s="47" t="s">
        <v>139</v>
      </c>
      <c r="B149" s="48">
        <v>48677701</v>
      </c>
      <c r="C149" s="48">
        <v>7485803</v>
      </c>
      <c r="D149" s="49" t="s">
        <v>422</v>
      </c>
      <c r="E149" s="49">
        <v>2</v>
      </c>
      <c r="F149" s="49">
        <v>0</v>
      </c>
      <c r="G149" s="49">
        <v>0</v>
      </c>
      <c r="H149" s="49">
        <v>0</v>
      </c>
      <c r="I149" s="50">
        <v>445800</v>
      </c>
      <c r="J149" s="50"/>
      <c r="K149" s="50"/>
      <c r="L149" s="50">
        <v>68800</v>
      </c>
      <c r="M149" s="48"/>
      <c r="N149" s="50">
        <f t="shared" si="4"/>
        <v>514600</v>
      </c>
      <c r="O149" s="38"/>
      <c r="P149" s="51">
        <f t="shared" si="5"/>
        <v>514600</v>
      </c>
    </row>
    <row r="150" spans="1:16" ht="60">
      <c r="A150" s="47" t="s">
        <v>141</v>
      </c>
      <c r="B150" s="48">
        <v>44685173</v>
      </c>
      <c r="C150" s="48">
        <v>6647832</v>
      </c>
      <c r="D150" s="49" t="s">
        <v>40</v>
      </c>
      <c r="E150" s="49">
        <v>0</v>
      </c>
      <c r="F150" s="49">
        <v>42</v>
      </c>
      <c r="G150" s="49">
        <v>0</v>
      </c>
      <c r="H150" s="49">
        <v>0</v>
      </c>
      <c r="I150" s="50">
        <v>5861400</v>
      </c>
      <c r="J150" s="50"/>
      <c r="K150" s="50"/>
      <c r="L150" s="50">
        <v>904400</v>
      </c>
      <c r="M150" s="48"/>
      <c r="N150" s="50">
        <f t="shared" si="4"/>
        <v>6765800</v>
      </c>
      <c r="O150" s="38"/>
      <c r="P150" s="51">
        <f t="shared" si="5"/>
        <v>6765800</v>
      </c>
    </row>
    <row r="151" spans="1:16" ht="60">
      <c r="A151" s="47" t="s">
        <v>143</v>
      </c>
      <c r="B151" s="48">
        <v>71234462</v>
      </c>
      <c r="C151" s="48">
        <v>6464677</v>
      </c>
      <c r="D151" s="49" t="s">
        <v>40</v>
      </c>
      <c r="E151" s="49">
        <v>0</v>
      </c>
      <c r="F151" s="49">
        <v>230</v>
      </c>
      <c r="G151" s="49">
        <v>0</v>
      </c>
      <c r="H151" s="49">
        <v>0</v>
      </c>
      <c r="I151" s="50">
        <v>20357800</v>
      </c>
      <c r="J151" s="50"/>
      <c r="K151" s="50"/>
      <c r="L151" s="50">
        <v>3140900</v>
      </c>
      <c r="M151" s="48"/>
      <c r="N151" s="50">
        <f t="shared" si="4"/>
        <v>23498700</v>
      </c>
      <c r="O151" s="38"/>
      <c r="P151" s="51">
        <f t="shared" si="5"/>
        <v>23498700</v>
      </c>
    </row>
    <row r="152" spans="1:16" ht="60">
      <c r="A152" s="47" t="s">
        <v>145</v>
      </c>
      <c r="B152" s="48">
        <v>71209905</v>
      </c>
      <c r="C152" s="48">
        <v>3507843</v>
      </c>
      <c r="D152" s="49" t="s">
        <v>40</v>
      </c>
      <c r="E152" s="49">
        <v>0</v>
      </c>
      <c r="F152" s="49">
        <v>90</v>
      </c>
      <c r="G152" s="49">
        <v>0</v>
      </c>
      <c r="H152" s="49">
        <v>0</v>
      </c>
      <c r="I152" s="50">
        <v>10320600</v>
      </c>
      <c r="J152" s="50"/>
      <c r="K152" s="50"/>
      <c r="L152" s="50">
        <v>1592300</v>
      </c>
      <c r="M152" s="48"/>
      <c r="N152" s="50">
        <f t="shared" si="4"/>
        <v>11912900</v>
      </c>
      <c r="O152" s="38"/>
      <c r="P152" s="51">
        <f t="shared" si="5"/>
        <v>11912900</v>
      </c>
    </row>
    <row r="153" spans="1:16" ht="105">
      <c r="A153" s="47" t="s">
        <v>147</v>
      </c>
      <c r="B153" s="48">
        <v>71209867</v>
      </c>
      <c r="C153" s="48">
        <v>6568148</v>
      </c>
      <c r="D153" s="49" t="s">
        <v>49</v>
      </c>
      <c r="E153" s="49">
        <v>0</v>
      </c>
      <c r="F153" s="49">
        <v>67</v>
      </c>
      <c r="G153" s="49">
        <v>0</v>
      </c>
      <c r="H153" s="49">
        <v>0</v>
      </c>
      <c r="I153" s="50">
        <v>6614100</v>
      </c>
      <c r="J153" s="50"/>
      <c r="K153" s="50"/>
      <c r="L153" s="50">
        <v>1020500</v>
      </c>
      <c r="M153" s="48"/>
      <c r="N153" s="50">
        <f t="shared" si="4"/>
        <v>7634600</v>
      </c>
      <c r="O153" s="38"/>
      <c r="P153" s="51">
        <f t="shared" si="5"/>
        <v>7634600</v>
      </c>
    </row>
    <row r="154" spans="1:16" ht="135">
      <c r="A154" s="47" t="s">
        <v>149</v>
      </c>
      <c r="B154" s="48">
        <v>69344035</v>
      </c>
      <c r="C154" s="48">
        <v>6328364</v>
      </c>
      <c r="D154" s="49" t="s">
        <v>26</v>
      </c>
      <c r="E154" s="49">
        <v>0.61</v>
      </c>
      <c r="F154" s="49">
        <v>0</v>
      </c>
      <c r="G154" s="49">
        <v>0</v>
      </c>
      <c r="H154" s="49">
        <v>0</v>
      </c>
      <c r="I154" s="50">
        <v>410600</v>
      </c>
      <c r="J154" s="50"/>
      <c r="K154" s="50"/>
      <c r="L154" s="50">
        <v>72500</v>
      </c>
      <c r="M154" s="48"/>
      <c r="N154" s="50">
        <f t="shared" si="4"/>
        <v>483100</v>
      </c>
      <c r="O154" s="38"/>
      <c r="P154" s="51">
        <f t="shared" si="5"/>
        <v>483100</v>
      </c>
    </row>
    <row r="155" spans="1:16" ht="45">
      <c r="A155" s="47" t="s">
        <v>149</v>
      </c>
      <c r="B155" s="48">
        <v>69344035</v>
      </c>
      <c r="C155" s="48">
        <v>7397891</v>
      </c>
      <c r="D155" s="49" t="s">
        <v>40</v>
      </c>
      <c r="E155" s="49">
        <v>0</v>
      </c>
      <c r="F155" s="49">
        <v>73</v>
      </c>
      <c r="G155" s="49">
        <v>0</v>
      </c>
      <c r="H155" s="49">
        <v>0</v>
      </c>
      <c r="I155" s="50">
        <v>10618000</v>
      </c>
      <c r="J155" s="50"/>
      <c r="K155" s="50"/>
      <c r="L155" s="50">
        <v>1638200</v>
      </c>
      <c r="M155" s="48"/>
      <c r="N155" s="50">
        <f t="shared" si="4"/>
        <v>12256200</v>
      </c>
      <c r="O155" s="38"/>
      <c r="P155" s="51">
        <f t="shared" si="5"/>
        <v>12256200</v>
      </c>
    </row>
    <row r="156" spans="1:16" ht="45">
      <c r="A156" s="47" t="s">
        <v>149</v>
      </c>
      <c r="B156" s="48">
        <v>69344035</v>
      </c>
      <c r="C156" s="48">
        <v>7948275</v>
      </c>
      <c r="D156" s="49" t="s">
        <v>27</v>
      </c>
      <c r="E156" s="49">
        <v>0</v>
      </c>
      <c r="F156" s="49">
        <v>2</v>
      </c>
      <c r="G156" s="49">
        <v>0</v>
      </c>
      <c r="H156" s="49">
        <v>0</v>
      </c>
      <c r="I156" s="50">
        <v>251300</v>
      </c>
      <c r="J156" s="50"/>
      <c r="K156" s="50"/>
      <c r="L156" s="50">
        <v>38800</v>
      </c>
      <c r="M156" s="48"/>
      <c r="N156" s="50">
        <f t="shared" si="4"/>
        <v>290100</v>
      </c>
      <c r="O156" s="38"/>
      <c r="P156" s="51">
        <f t="shared" si="5"/>
        <v>290100</v>
      </c>
    </row>
    <row r="157" spans="1:16" ht="45">
      <c r="A157" s="47" t="s">
        <v>149</v>
      </c>
      <c r="B157" s="48">
        <v>69344035</v>
      </c>
      <c r="C157" s="48">
        <v>8948317</v>
      </c>
      <c r="D157" s="49" t="s">
        <v>37</v>
      </c>
      <c r="E157" s="49">
        <v>3.5</v>
      </c>
      <c r="F157" s="49">
        <v>0</v>
      </c>
      <c r="G157" s="49">
        <v>0</v>
      </c>
      <c r="H157" s="49">
        <v>0</v>
      </c>
      <c r="I157" s="50">
        <v>1550700</v>
      </c>
      <c r="J157" s="50"/>
      <c r="K157" s="50"/>
      <c r="L157" s="50">
        <v>239300</v>
      </c>
      <c r="M157" s="48"/>
      <c r="N157" s="50">
        <f t="shared" si="4"/>
        <v>1790000</v>
      </c>
      <c r="O157" s="38"/>
      <c r="P157" s="51">
        <f t="shared" si="5"/>
        <v>1790000</v>
      </c>
    </row>
    <row r="158" spans="1:16" ht="60">
      <c r="A158" s="47" t="s">
        <v>151</v>
      </c>
      <c r="B158" s="48">
        <v>44685165</v>
      </c>
      <c r="C158" s="48">
        <v>1775170</v>
      </c>
      <c r="D158" s="49" t="s">
        <v>37</v>
      </c>
      <c r="E158" s="49">
        <v>5.8</v>
      </c>
      <c r="F158" s="49">
        <v>0</v>
      </c>
      <c r="G158" s="49">
        <v>0</v>
      </c>
      <c r="H158" s="49">
        <v>0</v>
      </c>
      <c r="I158" s="50">
        <v>2954100</v>
      </c>
      <c r="J158" s="50"/>
      <c r="K158" s="50"/>
      <c r="L158" s="50">
        <v>346300</v>
      </c>
      <c r="M158" s="48"/>
      <c r="N158" s="50">
        <f t="shared" si="4"/>
        <v>3300400</v>
      </c>
      <c r="O158" s="38"/>
      <c r="P158" s="51">
        <f t="shared" si="5"/>
        <v>3300400</v>
      </c>
    </row>
    <row r="159" spans="1:16" ht="60">
      <c r="A159" s="47" t="s">
        <v>151</v>
      </c>
      <c r="B159" s="48">
        <v>44685165</v>
      </c>
      <c r="C159" s="48">
        <v>2997865</v>
      </c>
      <c r="D159" s="49" t="s">
        <v>46</v>
      </c>
      <c r="E159" s="49">
        <v>2</v>
      </c>
      <c r="F159" s="49">
        <v>0</v>
      </c>
      <c r="G159" s="49">
        <v>0</v>
      </c>
      <c r="H159" s="49">
        <v>0</v>
      </c>
      <c r="I159" s="50">
        <v>715600</v>
      </c>
      <c r="J159" s="50"/>
      <c r="K159" s="50"/>
      <c r="L159" s="50">
        <v>126300</v>
      </c>
      <c r="M159" s="48"/>
      <c r="N159" s="50">
        <f t="shared" si="4"/>
        <v>841900</v>
      </c>
      <c r="O159" s="38"/>
      <c r="P159" s="51">
        <f t="shared" si="5"/>
        <v>841900</v>
      </c>
    </row>
    <row r="160" spans="1:16" ht="60">
      <c r="A160" s="47" t="s">
        <v>151</v>
      </c>
      <c r="B160" s="48">
        <v>44685165</v>
      </c>
      <c r="C160" s="48">
        <v>5924086</v>
      </c>
      <c r="D160" s="49" t="s">
        <v>25</v>
      </c>
      <c r="E160" s="49">
        <v>1.8</v>
      </c>
      <c r="F160" s="49">
        <v>0</v>
      </c>
      <c r="G160" s="49">
        <v>0</v>
      </c>
      <c r="H160" s="49">
        <v>0</v>
      </c>
      <c r="I160" s="50">
        <v>1140900</v>
      </c>
      <c r="J160" s="50"/>
      <c r="K160" s="50"/>
      <c r="L160" s="50">
        <v>176000</v>
      </c>
      <c r="M160" s="48"/>
      <c r="N160" s="50">
        <f t="shared" si="4"/>
        <v>1316900</v>
      </c>
      <c r="O160" s="38"/>
      <c r="P160" s="51">
        <f t="shared" si="5"/>
        <v>1316900</v>
      </c>
    </row>
    <row r="161" spans="1:16" ht="60">
      <c r="A161" s="47" t="s">
        <v>151</v>
      </c>
      <c r="B161" s="48">
        <v>44685165</v>
      </c>
      <c r="C161" s="48">
        <v>6222864</v>
      </c>
      <c r="D161" s="49" t="s">
        <v>80</v>
      </c>
      <c r="E161" s="49">
        <v>0</v>
      </c>
      <c r="F161" s="49">
        <v>4</v>
      </c>
      <c r="G161" s="49">
        <v>0</v>
      </c>
      <c r="H161" s="49">
        <v>0</v>
      </c>
      <c r="I161" s="50">
        <v>866700</v>
      </c>
      <c r="J161" s="50"/>
      <c r="K161" s="50"/>
      <c r="L161" s="50">
        <v>133700</v>
      </c>
      <c r="M161" s="48"/>
      <c r="N161" s="50">
        <f t="shared" si="4"/>
        <v>1000400</v>
      </c>
      <c r="O161" s="38"/>
      <c r="P161" s="51">
        <f t="shared" si="5"/>
        <v>1000400</v>
      </c>
    </row>
    <row r="162" spans="1:16" ht="60">
      <c r="A162" s="47" t="s">
        <v>151</v>
      </c>
      <c r="B162" s="48">
        <v>44685165</v>
      </c>
      <c r="C162" s="48">
        <v>6575343</v>
      </c>
      <c r="D162" s="49" t="s">
        <v>50</v>
      </c>
      <c r="E162" s="49">
        <v>0</v>
      </c>
      <c r="F162" s="49">
        <v>8</v>
      </c>
      <c r="G162" s="49">
        <v>0</v>
      </c>
      <c r="H162" s="49">
        <v>0</v>
      </c>
      <c r="I162" s="50">
        <v>2172510</v>
      </c>
      <c r="J162" s="50"/>
      <c r="K162" s="50"/>
      <c r="L162" s="50">
        <v>310690</v>
      </c>
      <c r="M162" s="48"/>
      <c r="N162" s="50">
        <f t="shared" si="4"/>
        <v>2483200</v>
      </c>
      <c r="O162" s="38"/>
      <c r="P162" s="51">
        <f t="shared" si="5"/>
        <v>2483200</v>
      </c>
    </row>
    <row r="163" spans="1:16" ht="60">
      <c r="A163" s="47" t="s">
        <v>151</v>
      </c>
      <c r="B163" s="48">
        <v>44685165</v>
      </c>
      <c r="C163" s="48">
        <v>8972242</v>
      </c>
      <c r="D163" s="49" t="s">
        <v>40</v>
      </c>
      <c r="E163" s="49">
        <v>0</v>
      </c>
      <c r="F163" s="49">
        <v>10</v>
      </c>
      <c r="G163" s="49">
        <v>0</v>
      </c>
      <c r="H163" s="49">
        <v>0</v>
      </c>
      <c r="I163" s="50">
        <v>1485300</v>
      </c>
      <c r="J163" s="50"/>
      <c r="K163" s="50"/>
      <c r="L163" s="50">
        <v>229100</v>
      </c>
      <c r="M163" s="48"/>
      <c r="N163" s="50">
        <f t="shared" si="4"/>
        <v>1714400</v>
      </c>
      <c r="O163" s="38"/>
      <c r="P163" s="51">
        <f t="shared" si="5"/>
        <v>1714400</v>
      </c>
    </row>
    <row r="164" spans="1:16" ht="105">
      <c r="A164" s="47" t="s">
        <v>151</v>
      </c>
      <c r="B164" s="48">
        <v>44685165</v>
      </c>
      <c r="C164" s="48">
        <v>9515130</v>
      </c>
      <c r="D164" s="49" t="s">
        <v>49</v>
      </c>
      <c r="E164" s="49">
        <v>0</v>
      </c>
      <c r="F164" s="49">
        <v>98</v>
      </c>
      <c r="G164" s="49">
        <v>0</v>
      </c>
      <c r="H164" s="49">
        <v>0</v>
      </c>
      <c r="I164" s="50">
        <v>25294887.5</v>
      </c>
      <c r="J164" s="50"/>
      <c r="K164" s="50"/>
      <c r="L164" s="50">
        <v>3374012.5</v>
      </c>
      <c r="M164" s="48"/>
      <c r="N164" s="50">
        <f t="shared" si="4"/>
        <v>28668900</v>
      </c>
      <c r="O164" s="38"/>
      <c r="P164" s="51">
        <f t="shared" si="5"/>
        <v>28668900</v>
      </c>
    </row>
    <row r="165" spans="1:16" ht="60">
      <c r="A165" s="47" t="s">
        <v>153</v>
      </c>
      <c r="B165" s="48">
        <v>24255874</v>
      </c>
      <c r="C165" s="48">
        <v>5316729</v>
      </c>
      <c r="D165" s="49" t="s">
        <v>30</v>
      </c>
      <c r="E165" s="49">
        <v>0</v>
      </c>
      <c r="F165" s="49">
        <v>74</v>
      </c>
      <c r="G165" s="49">
        <v>0</v>
      </c>
      <c r="H165" s="49">
        <v>0</v>
      </c>
      <c r="I165" s="50">
        <v>10187600</v>
      </c>
      <c r="J165" s="50"/>
      <c r="K165" s="50"/>
      <c r="L165" s="50">
        <v>1571700</v>
      </c>
      <c r="M165" s="48"/>
      <c r="N165" s="50">
        <f t="shared" si="4"/>
        <v>11759300</v>
      </c>
      <c r="O165" s="38"/>
      <c r="P165" s="51">
        <f t="shared" si="5"/>
        <v>11759300</v>
      </c>
    </row>
    <row r="166" spans="1:16" ht="105">
      <c r="A166" s="47" t="s">
        <v>155</v>
      </c>
      <c r="B166" s="48">
        <v>49534971</v>
      </c>
      <c r="C166" s="48">
        <v>8437729</v>
      </c>
      <c r="D166" s="49" t="s">
        <v>49</v>
      </c>
      <c r="E166" s="49">
        <v>0</v>
      </c>
      <c r="F166" s="49">
        <v>65</v>
      </c>
      <c r="G166" s="49">
        <v>0</v>
      </c>
      <c r="H166" s="49">
        <v>0</v>
      </c>
      <c r="I166" s="50">
        <v>15584997.5</v>
      </c>
      <c r="J166" s="50"/>
      <c r="K166" s="50"/>
      <c r="L166" s="50">
        <v>2308002.5</v>
      </c>
      <c r="M166" s="48"/>
      <c r="N166" s="50">
        <f t="shared" si="4"/>
        <v>17893000</v>
      </c>
      <c r="O166" s="38"/>
      <c r="P166" s="51">
        <f t="shared" si="5"/>
        <v>17893000</v>
      </c>
    </row>
    <row r="167" spans="1:16" ht="45">
      <c r="A167" s="47" t="s">
        <v>155</v>
      </c>
      <c r="B167" s="48">
        <v>49534971</v>
      </c>
      <c r="C167" s="48">
        <v>9421301</v>
      </c>
      <c r="D167" s="49" t="s">
        <v>25</v>
      </c>
      <c r="E167" s="49">
        <v>3</v>
      </c>
      <c r="F167" s="49">
        <v>0</v>
      </c>
      <c r="G167" s="49">
        <v>0</v>
      </c>
      <c r="H167" s="49">
        <v>0</v>
      </c>
      <c r="I167" s="50">
        <v>1199600</v>
      </c>
      <c r="J167" s="50"/>
      <c r="K167" s="50"/>
      <c r="L167" s="50">
        <v>185000</v>
      </c>
      <c r="M167" s="48"/>
      <c r="N167" s="50">
        <f t="shared" si="4"/>
        <v>1384600</v>
      </c>
      <c r="O167" s="38"/>
      <c r="P167" s="51">
        <f t="shared" si="5"/>
        <v>1384600</v>
      </c>
    </row>
    <row r="168" spans="1:16" ht="60">
      <c r="A168" s="47" t="s">
        <v>157</v>
      </c>
      <c r="B168" s="48">
        <v>874663</v>
      </c>
      <c r="C168" s="48">
        <v>1669392</v>
      </c>
      <c r="D168" s="49" t="s">
        <v>40</v>
      </c>
      <c r="E168" s="49">
        <v>0</v>
      </c>
      <c r="F168" s="49">
        <v>73</v>
      </c>
      <c r="G168" s="49">
        <v>0</v>
      </c>
      <c r="H168" s="49">
        <v>0</v>
      </c>
      <c r="I168" s="50">
        <v>10101400</v>
      </c>
      <c r="J168" s="50"/>
      <c r="K168" s="50"/>
      <c r="L168" s="50">
        <v>1298100</v>
      </c>
      <c r="M168" s="48"/>
      <c r="N168" s="50">
        <f t="shared" si="4"/>
        <v>11399500</v>
      </c>
      <c r="O168" s="38"/>
      <c r="P168" s="51">
        <f t="shared" si="5"/>
        <v>11399500</v>
      </c>
    </row>
    <row r="169" spans="1:16" ht="60">
      <c r="A169" s="47" t="s">
        <v>157</v>
      </c>
      <c r="B169" s="48">
        <v>874663</v>
      </c>
      <c r="C169" s="48">
        <v>3497041</v>
      </c>
      <c r="D169" s="49" t="s">
        <v>30</v>
      </c>
      <c r="E169" s="49">
        <v>0</v>
      </c>
      <c r="F169" s="49">
        <v>28</v>
      </c>
      <c r="G169" s="49">
        <v>0</v>
      </c>
      <c r="H169" s="49">
        <v>0</v>
      </c>
      <c r="I169" s="50">
        <v>4510600</v>
      </c>
      <c r="J169" s="50"/>
      <c r="K169" s="50"/>
      <c r="L169" s="50"/>
      <c r="M169" s="48"/>
      <c r="N169" s="50">
        <f t="shared" si="4"/>
        <v>4510600</v>
      </c>
      <c r="O169" s="38"/>
      <c r="P169" s="51">
        <f t="shared" si="5"/>
        <v>4510600</v>
      </c>
    </row>
    <row r="170" spans="1:16" ht="60">
      <c r="A170" s="47" t="s">
        <v>159</v>
      </c>
      <c r="B170" s="48">
        <v>873624</v>
      </c>
      <c r="C170" s="48">
        <v>4753016</v>
      </c>
      <c r="D170" s="49" t="s">
        <v>40</v>
      </c>
      <c r="E170" s="49">
        <v>0</v>
      </c>
      <c r="F170" s="49">
        <v>4</v>
      </c>
      <c r="G170" s="49">
        <v>0</v>
      </c>
      <c r="H170" s="49">
        <v>0</v>
      </c>
      <c r="I170" s="50">
        <v>503000</v>
      </c>
      <c r="J170" s="50"/>
      <c r="K170" s="50"/>
      <c r="L170" s="50">
        <v>77600</v>
      </c>
      <c r="M170" s="48"/>
      <c r="N170" s="50">
        <f t="shared" si="4"/>
        <v>580600</v>
      </c>
      <c r="O170" s="38"/>
      <c r="P170" s="51">
        <f t="shared" si="5"/>
        <v>580600</v>
      </c>
    </row>
    <row r="171" spans="1:16" ht="105">
      <c r="A171" s="47" t="s">
        <v>159</v>
      </c>
      <c r="B171" s="48">
        <v>873624</v>
      </c>
      <c r="C171" s="48">
        <v>6273204</v>
      </c>
      <c r="D171" s="49" t="s">
        <v>49</v>
      </c>
      <c r="E171" s="49">
        <v>0</v>
      </c>
      <c r="F171" s="49">
        <v>45</v>
      </c>
      <c r="G171" s="49">
        <v>0</v>
      </c>
      <c r="H171" s="49">
        <v>0</v>
      </c>
      <c r="I171" s="50">
        <v>11562230</v>
      </c>
      <c r="J171" s="50"/>
      <c r="K171" s="50"/>
      <c r="L171" s="50">
        <v>910670</v>
      </c>
      <c r="M171" s="48"/>
      <c r="N171" s="50">
        <f t="shared" si="4"/>
        <v>12472900</v>
      </c>
      <c r="O171" s="38"/>
      <c r="P171" s="51">
        <f t="shared" si="5"/>
        <v>12472900</v>
      </c>
    </row>
    <row r="172" spans="1:16" ht="60">
      <c r="A172" s="47" t="s">
        <v>159</v>
      </c>
      <c r="B172" s="48">
        <v>873624</v>
      </c>
      <c r="C172" s="48">
        <v>9860216</v>
      </c>
      <c r="D172" s="49" t="s">
        <v>50</v>
      </c>
      <c r="E172" s="49">
        <v>0</v>
      </c>
      <c r="F172" s="49">
        <v>17</v>
      </c>
      <c r="G172" s="49">
        <v>0</v>
      </c>
      <c r="H172" s="49">
        <v>0</v>
      </c>
      <c r="I172" s="50">
        <v>4219800</v>
      </c>
      <c r="J172" s="50"/>
      <c r="K172" s="50"/>
      <c r="L172" s="50">
        <v>651100</v>
      </c>
      <c r="M172" s="48"/>
      <c r="N172" s="50">
        <f t="shared" si="4"/>
        <v>4870900</v>
      </c>
      <c r="O172" s="38"/>
      <c r="P172" s="51">
        <f t="shared" si="5"/>
        <v>4870900</v>
      </c>
    </row>
    <row r="173" spans="1:16" ht="30">
      <c r="A173" s="47" t="s">
        <v>569</v>
      </c>
      <c r="B173" s="48">
        <v>3187276</v>
      </c>
      <c r="C173" s="48">
        <v>8363211</v>
      </c>
      <c r="D173" s="49" t="s">
        <v>27</v>
      </c>
      <c r="E173" s="49">
        <v>0</v>
      </c>
      <c r="F173" s="49">
        <v>6</v>
      </c>
      <c r="G173" s="49">
        <v>0</v>
      </c>
      <c r="H173" s="49">
        <v>0</v>
      </c>
      <c r="I173" s="50">
        <v>1064700</v>
      </c>
      <c r="J173" s="50"/>
      <c r="K173" s="50"/>
      <c r="L173" s="50">
        <v>164200</v>
      </c>
      <c r="M173" s="48"/>
      <c r="N173" s="50">
        <f t="shared" si="4"/>
        <v>1228900</v>
      </c>
      <c r="O173" s="38"/>
      <c r="P173" s="51">
        <f t="shared" si="5"/>
        <v>1228900</v>
      </c>
    </row>
    <row r="174" spans="1:16" ht="45">
      <c r="A174" s="47" t="s">
        <v>569</v>
      </c>
      <c r="B174" s="48">
        <v>3187276</v>
      </c>
      <c r="C174" s="48">
        <v>8825421</v>
      </c>
      <c r="D174" s="49" t="s">
        <v>40</v>
      </c>
      <c r="E174" s="49">
        <v>0</v>
      </c>
      <c r="F174" s="49">
        <v>44</v>
      </c>
      <c r="G174" s="49">
        <v>0</v>
      </c>
      <c r="H174" s="49">
        <v>0</v>
      </c>
      <c r="I174" s="50">
        <v>5595100</v>
      </c>
      <c r="J174" s="50"/>
      <c r="K174" s="50"/>
      <c r="L174" s="50">
        <v>863300</v>
      </c>
      <c r="M174" s="48"/>
      <c r="N174" s="50">
        <f t="shared" si="4"/>
        <v>6458400</v>
      </c>
      <c r="O174" s="38"/>
      <c r="P174" s="51">
        <f t="shared" si="5"/>
        <v>6458400</v>
      </c>
    </row>
    <row r="175" spans="1:16" ht="60">
      <c r="A175" s="47" t="s">
        <v>161</v>
      </c>
      <c r="B175" s="48">
        <v>70539456</v>
      </c>
      <c r="C175" s="48">
        <v>3035071</v>
      </c>
      <c r="D175" s="49" t="s">
        <v>30</v>
      </c>
      <c r="E175" s="49">
        <v>0</v>
      </c>
      <c r="F175" s="49">
        <v>16</v>
      </c>
      <c r="G175" s="49">
        <v>0</v>
      </c>
      <c r="H175" s="49">
        <v>0</v>
      </c>
      <c r="I175" s="50">
        <v>2853100</v>
      </c>
      <c r="J175" s="50"/>
      <c r="K175" s="50"/>
      <c r="L175" s="50">
        <v>130400</v>
      </c>
      <c r="M175" s="48"/>
      <c r="N175" s="50">
        <f t="shared" si="4"/>
        <v>2983500</v>
      </c>
      <c r="O175" s="38"/>
      <c r="P175" s="51">
        <f t="shared" si="5"/>
        <v>2983500</v>
      </c>
    </row>
    <row r="176" spans="1:16" ht="45">
      <c r="A176" s="47" t="s">
        <v>161</v>
      </c>
      <c r="B176" s="48">
        <v>70539456</v>
      </c>
      <c r="C176" s="48">
        <v>6194435</v>
      </c>
      <c r="D176" s="49" t="s">
        <v>37</v>
      </c>
      <c r="E176" s="49">
        <v>10.63</v>
      </c>
      <c r="F176" s="49">
        <v>0</v>
      </c>
      <c r="G176" s="49">
        <v>0</v>
      </c>
      <c r="H176" s="49">
        <v>0</v>
      </c>
      <c r="I176" s="50">
        <v>3082300</v>
      </c>
      <c r="J176" s="50"/>
      <c r="K176" s="50"/>
      <c r="L176" s="50">
        <v>475600</v>
      </c>
      <c r="M176" s="48"/>
      <c r="N176" s="50">
        <f t="shared" si="4"/>
        <v>3557900</v>
      </c>
      <c r="O176" s="38"/>
      <c r="P176" s="51">
        <f t="shared" si="5"/>
        <v>3557900</v>
      </c>
    </row>
    <row r="177" spans="1:16" ht="45">
      <c r="A177" s="47" t="s">
        <v>161</v>
      </c>
      <c r="B177" s="48">
        <v>70539456</v>
      </c>
      <c r="C177" s="48">
        <v>7342352</v>
      </c>
      <c r="D177" s="49" t="s">
        <v>40</v>
      </c>
      <c r="E177" s="49">
        <v>0</v>
      </c>
      <c r="F177" s="49">
        <v>53</v>
      </c>
      <c r="G177" s="49">
        <v>0</v>
      </c>
      <c r="H177" s="49">
        <v>0</v>
      </c>
      <c r="I177" s="50">
        <v>7189000</v>
      </c>
      <c r="J177" s="50"/>
      <c r="K177" s="50"/>
      <c r="L177" s="50">
        <v>1109100</v>
      </c>
      <c r="M177" s="48"/>
      <c r="N177" s="50">
        <f t="shared" si="4"/>
        <v>8298100</v>
      </c>
      <c r="O177" s="38"/>
      <c r="P177" s="51">
        <f t="shared" si="5"/>
        <v>8298100</v>
      </c>
    </row>
    <row r="178" spans="1:16" ht="45">
      <c r="A178" s="47" t="s">
        <v>161</v>
      </c>
      <c r="B178" s="48">
        <v>70539456</v>
      </c>
      <c r="C178" s="48">
        <v>9020344</v>
      </c>
      <c r="D178" s="49" t="s">
        <v>27</v>
      </c>
      <c r="E178" s="49">
        <v>0</v>
      </c>
      <c r="F178" s="49">
        <v>6</v>
      </c>
      <c r="G178" s="49">
        <v>0</v>
      </c>
      <c r="H178" s="49">
        <v>0</v>
      </c>
      <c r="I178" s="50">
        <v>1308300</v>
      </c>
      <c r="J178" s="50"/>
      <c r="K178" s="50"/>
      <c r="L178" s="50">
        <v>201900</v>
      </c>
      <c r="M178" s="48"/>
      <c r="N178" s="50">
        <f t="shared" si="4"/>
        <v>1510200</v>
      </c>
      <c r="O178" s="38"/>
      <c r="P178" s="51">
        <f t="shared" si="5"/>
        <v>1510200</v>
      </c>
    </row>
    <row r="179" spans="1:16" ht="75">
      <c r="A179" s="47" t="s">
        <v>163</v>
      </c>
      <c r="B179" s="48">
        <v>49534963</v>
      </c>
      <c r="C179" s="48">
        <v>3596614</v>
      </c>
      <c r="D179" s="49" t="s">
        <v>40</v>
      </c>
      <c r="E179" s="49">
        <v>0</v>
      </c>
      <c r="F179" s="49">
        <v>120</v>
      </c>
      <c r="G179" s="49">
        <v>0</v>
      </c>
      <c r="H179" s="49">
        <v>0</v>
      </c>
      <c r="I179" s="50">
        <v>16597900</v>
      </c>
      <c r="J179" s="50"/>
      <c r="K179" s="50"/>
      <c r="L179" s="50">
        <v>2560700</v>
      </c>
      <c r="M179" s="48"/>
      <c r="N179" s="50">
        <f t="shared" si="4"/>
        <v>19158600</v>
      </c>
      <c r="O179" s="38"/>
      <c r="P179" s="51">
        <f t="shared" si="5"/>
        <v>19158600</v>
      </c>
    </row>
    <row r="180" spans="1:16" ht="60">
      <c r="A180" s="47" t="s">
        <v>165</v>
      </c>
      <c r="B180" s="48">
        <v>71209930</v>
      </c>
      <c r="C180" s="48">
        <v>4873219</v>
      </c>
      <c r="D180" s="49" t="s">
        <v>40</v>
      </c>
      <c r="E180" s="49">
        <v>0</v>
      </c>
      <c r="F180" s="49">
        <v>88</v>
      </c>
      <c r="G180" s="49">
        <v>0</v>
      </c>
      <c r="H180" s="49">
        <v>0</v>
      </c>
      <c r="I180" s="50">
        <v>11388400</v>
      </c>
      <c r="J180" s="50"/>
      <c r="K180" s="50"/>
      <c r="L180" s="50">
        <v>1757000</v>
      </c>
      <c r="M180" s="48"/>
      <c r="N180" s="50">
        <f t="shared" si="4"/>
        <v>13145400</v>
      </c>
      <c r="O180" s="38"/>
      <c r="P180" s="51">
        <f t="shared" si="5"/>
        <v>13145400</v>
      </c>
    </row>
    <row r="181" spans="1:16" ht="45">
      <c r="A181" s="47" t="s">
        <v>167</v>
      </c>
      <c r="B181" s="48">
        <v>47559969</v>
      </c>
      <c r="C181" s="48">
        <v>2124072</v>
      </c>
      <c r="D181" s="49" t="s">
        <v>37</v>
      </c>
      <c r="E181" s="49">
        <v>10.85</v>
      </c>
      <c r="F181" s="49">
        <v>0</v>
      </c>
      <c r="G181" s="49">
        <v>0</v>
      </c>
      <c r="H181" s="49">
        <v>0</v>
      </c>
      <c r="I181" s="50">
        <v>3033900</v>
      </c>
      <c r="J181" s="50"/>
      <c r="K181" s="50"/>
      <c r="L181" s="50">
        <v>468100</v>
      </c>
      <c r="M181" s="48"/>
      <c r="N181" s="50">
        <f t="shared" si="4"/>
        <v>3502000</v>
      </c>
      <c r="O181" s="38"/>
      <c r="P181" s="51">
        <f t="shared" si="5"/>
        <v>3502000</v>
      </c>
    </row>
    <row r="182" spans="1:16" ht="60">
      <c r="A182" s="47" t="s">
        <v>169</v>
      </c>
      <c r="B182" s="48">
        <v>22723757</v>
      </c>
      <c r="C182" s="48">
        <v>5574242</v>
      </c>
      <c r="D182" s="49" t="s">
        <v>30</v>
      </c>
      <c r="E182" s="49">
        <v>0</v>
      </c>
      <c r="F182" s="49">
        <v>30</v>
      </c>
      <c r="G182" s="49">
        <v>0</v>
      </c>
      <c r="H182" s="49">
        <v>0</v>
      </c>
      <c r="I182" s="50">
        <v>3489000</v>
      </c>
      <c r="J182" s="50"/>
      <c r="K182" s="50"/>
      <c r="L182" s="50">
        <v>538300</v>
      </c>
      <c r="M182" s="48"/>
      <c r="N182" s="50">
        <f t="shared" si="4"/>
        <v>4027300</v>
      </c>
      <c r="O182" s="38"/>
      <c r="P182" s="51">
        <f t="shared" si="5"/>
        <v>4027300</v>
      </c>
    </row>
    <row r="183" spans="1:16" ht="45">
      <c r="A183" s="47" t="s">
        <v>169</v>
      </c>
      <c r="B183" s="48">
        <v>22723757</v>
      </c>
      <c r="C183" s="48">
        <v>7996896</v>
      </c>
      <c r="D183" s="49" t="s">
        <v>40</v>
      </c>
      <c r="E183" s="49">
        <v>0</v>
      </c>
      <c r="F183" s="49">
        <v>4</v>
      </c>
      <c r="G183" s="49">
        <v>0</v>
      </c>
      <c r="H183" s="49">
        <v>0</v>
      </c>
      <c r="I183" s="50">
        <v>573200</v>
      </c>
      <c r="J183" s="50"/>
      <c r="K183" s="50"/>
      <c r="L183" s="50">
        <v>88400</v>
      </c>
      <c r="M183" s="48"/>
      <c r="N183" s="50">
        <f t="shared" si="4"/>
        <v>661600</v>
      </c>
      <c r="O183" s="38"/>
      <c r="P183" s="51">
        <f t="shared" si="5"/>
        <v>661600</v>
      </c>
    </row>
    <row r="184" spans="1:16" ht="60">
      <c r="A184" s="47" t="s">
        <v>171</v>
      </c>
      <c r="B184" s="48">
        <v>71229078</v>
      </c>
      <c r="C184" s="48">
        <v>6767042</v>
      </c>
      <c r="D184" s="49" t="s">
        <v>40</v>
      </c>
      <c r="E184" s="49">
        <v>0</v>
      </c>
      <c r="F184" s="49">
        <v>55</v>
      </c>
      <c r="G184" s="49">
        <v>0</v>
      </c>
      <c r="H184" s="49">
        <v>0</v>
      </c>
      <c r="I184" s="50">
        <v>7234900</v>
      </c>
      <c r="J184" s="50"/>
      <c r="K184" s="50"/>
      <c r="L184" s="50">
        <v>1116200</v>
      </c>
      <c r="M184" s="48"/>
      <c r="N184" s="50">
        <f t="shared" si="4"/>
        <v>8351100</v>
      </c>
      <c r="O184" s="38"/>
      <c r="P184" s="51">
        <f t="shared" si="5"/>
        <v>8351100</v>
      </c>
    </row>
    <row r="185" spans="1:16" ht="60">
      <c r="A185" s="47" t="s">
        <v>173</v>
      </c>
      <c r="B185" s="48">
        <v>71234454</v>
      </c>
      <c r="C185" s="48">
        <v>1167120</v>
      </c>
      <c r="D185" s="49" t="s">
        <v>40</v>
      </c>
      <c r="E185" s="49">
        <v>0</v>
      </c>
      <c r="F185" s="49">
        <v>133</v>
      </c>
      <c r="G185" s="49">
        <v>0</v>
      </c>
      <c r="H185" s="49">
        <v>0</v>
      </c>
      <c r="I185" s="50">
        <v>18575600</v>
      </c>
      <c r="J185" s="50"/>
      <c r="K185" s="50"/>
      <c r="L185" s="50">
        <v>2865900</v>
      </c>
      <c r="M185" s="48"/>
      <c r="N185" s="50">
        <f t="shared" si="4"/>
        <v>21441500</v>
      </c>
      <c r="O185" s="38"/>
      <c r="P185" s="51">
        <f t="shared" si="5"/>
        <v>21441500</v>
      </c>
    </row>
    <row r="186" spans="1:16" ht="60">
      <c r="A186" s="47" t="s">
        <v>173</v>
      </c>
      <c r="B186" s="48">
        <v>71234454</v>
      </c>
      <c r="C186" s="48">
        <v>3419152</v>
      </c>
      <c r="D186" s="49" t="s">
        <v>80</v>
      </c>
      <c r="E186" s="49">
        <v>0</v>
      </c>
      <c r="F186" s="49">
        <v>10</v>
      </c>
      <c r="G186" s="49">
        <v>0</v>
      </c>
      <c r="H186" s="49">
        <v>0</v>
      </c>
      <c r="I186" s="50">
        <v>2089000</v>
      </c>
      <c r="J186" s="50"/>
      <c r="K186" s="50"/>
      <c r="L186" s="50">
        <v>261000</v>
      </c>
      <c r="M186" s="48"/>
      <c r="N186" s="50">
        <f t="shared" si="4"/>
        <v>2350000</v>
      </c>
      <c r="O186" s="38"/>
      <c r="P186" s="51">
        <f t="shared" si="5"/>
        <v>2350000</v>
      </c>
    </row>
    <row r="187" spans="1:16" ht="60">
      <c r="A187" s="47" t="s">
        <v>173</v>
      </c>
      <c r="B187" s="48">
        <v>71234454</v>
      </c>
      <c r="C187" s="48">
        <v>3729885</v>
      </c>
      <c r="D187" s="49" t="s">
        <v>50</v>
      </c>
      <c r="E187" s="49">
        <v>0</v>
      </c>
      <c r="F187" s="49">
        <v>32</v>
      </c>
      <c r="G187" s="49">
        <v>0</v>
      </c>
      <c r="H187" s="49">
        <v>0</v>
      </c>
      <c r="I187" s="50">
        <v>6335600</v>
      </c>
      <c r="J187" s="50"/>
      <c r="K187" s="50"/>
      <c r="L187" s="50">
        <v>977500</v>
      </c>
      <c r="M187" s="48"/>
      <c r="N187" s="50">
        <f t="shared" si="4"/>
        <v>7313100</v>
      </c>
      <c r="O187" s="38"/>
      <c r="P187" s="51">
        <f t="shared" si="5"/>
        <v>7313100</v>
      </c>
    </row>
    <row r="188" spans="1:16" ht="105">
      <c r="A188" s="47" t="s">
        <v>173</v>
      </c>
      <c r="B188" s="48">
        <v>71234454</v>
      </c>
      <c r="C188" s="48">
        <v>4053538</v>
      </c>
      <c r="D188" s="49" t="s">
        <v>49</v>
      </c>
      <c r="E188" s="49">
        <v>0</v>
      </c>
      <c r="F188" s="49">
        <v>75</v>
      </c>
      <c r="G188" s="49">
        <v>0</v>
      </c>
      <c r="H188" s="49">
        <v>0</v>
      </c>
      <c r="I188" s="50">
        <v>18015700</v>
      </c>
      <c r="J188" s="50"/>
      <c r="K188" s="50"/>
      <c r="L188" s="50">
        <v>1975500</v>
      </c>
      <c r="M188" s="48"/>
      <c r="N188" s="50">
        <f t="shared" si="4"/>
        <v>19991200</v>
      </c>
      <c r="O188" s="38"/>
      <c r="P188" s="51">
        <f t="shared" si="5"/>
        <v>19991200</v>
      </c>
    </row>
    <row r="189" spans="1:16" ht="60">
      <c r="A189" s="47" t="s">
        <v>173</v>
      </c>
      <c r="B189" s="48">
        <v>71234454</v>
      </c>
      <c r="C189" s="48">
        <v>5514799</v>
      </c>
      <c r="D189" s="49" t="s">
        <v>25</v>
      </c>
      <c r="E189" s="49">
        <v>2.8</v>
      </c>
      <c r="F189" s="49">
        <v>0</v>
      </c>
      <c r="G189" s="49">
        <v>0</v>
      </c>
      <c r="H189" s="49">
        <v>0</v>
      </c>
      <c r="I189" s="50">
        <v>1880900</v>
      </c>
      <c r="J189" s="50"/>
      <c r="K189" s="50"/>
      <c r="L189" s="50">
        <v>234900</v>
      </c>
      <c r="M189" s="48"/>
      <c r="N189" s="50">
        <f t="shared" si="4"/>
        <v>2115800</v>
      </c>
      <c r="O189" s="38"/>
      <c r="P189" s="51">
        <f t="shared" si="5"/>
        <v>2115800</v>
      </c>
    </row>
    <row r="190" spans="1:16" ht="105">
      <c r="A190" s="47" t="s">
        <v>175</v>
      </c>
      <c r="B190" s="48">
        <v>874671</v>
      </c>
      <c r="C190" s="48">
        <v>2762535</v>
      </c>
      <c r="D190" s="49" t="s">
        <v>49</v>
      </c>
      <c r="E190" s="49">
        <v>0</v>
      </c>
      <c r="F190" s="49">
        <v>32</v>
      </c>
      <c r="G190" s="49">
        <v>0</v>
      </c>
      <c r="H190" s="49">
        <v>0</v>
      </c>
      <c r="I190" s="50">
        <v>11586160</v>
      </c>
      <c r="J190" s="50"/>
      <c r="K190" s="50"/>
      <c r="L190" s="50">
        <v>1530440</v>
      </c>
      <c r="M190" s="48"/>
      <c r="N190" s="50">
        <f t="shared" si="4"/>
        <v>13116600</v>
      </c>
      <c r="O190" s="38"/>
      <c r="P190" s="51">
        <f t="shared" si="5"/>
        <v>13116600</v>
      </c>
    </row>
    <row r="191" spans="1:16" ht="75">
      <c r="A191" s="47" t="s">
        <v>177</v>
      </c>
      <c r="B191" s="48">
        <v>874655</v>
      </c>
      <c r="C191" s="48">
        <v>1293672</v>
      </c>
      <c r="D191" s="49" t="s">
        <v>422</v>
      </c>
      <c r="E191" s="49">
        <v>0.5</v>
      </c>
      <c r="F191" s="49">
        <v>0</v>
      </c>
      <c r="G191" s="49">
        <v>0</v>
      </c>
      <c r="H191" s="49">
        <v>0</v>
      </c>
      <c r="I191" s="50">
        <v>168400</v>
      </c>
      <c r="J191" s="50"/>
      <c r="K191" s="50"/>
      <c r="L191" s="50">
        <v>25900</v>
      </c>
      <c r="M191" s="48"/>
      <c r="N191" s="50">
        <f t="shared" si="4"/>
        <v>194300</v>
      </c>
      <c r="O191" s="38"/>
      <c r="P191" s="51">
        <f t="shared" si="5"/>
        <v>194300</v>
      </c>
    </row>
    <row r="192" spans="1:16" ht="75">
      <c r="A192" s="47" t="s">
        <v>177</v>
      </c>
      <c r="B192" s="48">
        <v>874655</v>
      </c>
      <c r="C192" s="48">
        <v>9444267</v>
      </c>
      <c r="D192" s="49" t="s">
        <v>50</v>
      </c>
      <c r="E192" s="49">
        <v>0</v>
      </c>
      <c r="F192" s="49">
        <v>15</v>
      </c>
      <c r="G192" s="49">
        <v>0</v>
      </c>
      <c r="H192" s="49">
        <v>0</v>
      </c>
      <c r="I192" s="50">
        <v>2279700</v>
      </c>
      <c r="J192" s="50"/>
      <c r="K192" s="50"/>
      <c r="L192" s="50">
        <v>351700</v>
      </c>
      <c r="M192" s="48"/>
      <c r="N192" s="50">
        <f t="shared" si="4"/>
        <v>2631400</v>
      </c>
      <c r="O192" s="38"/>
      <c r="P192" s="51">
        <f t="shared" si="5"/>
        <v>2631400</v>
      </c>
    </row>
    <row r="193" spans="1:16" ht="105">
      <c r="A193" s="47" t="s">
        <v>177</v>
      </c>
      <c r="B193" s="48">
        <v>874655</v>
      </c>
      <c r="C193" s="48">
        <v>9565298</v>
      </c>
      <c r="D193" s="49" t="s">
        <v>49</v>
      </c>
      <c r="E193" s="49">
        <v>0</v>
      </c>
      <c r="F193" s="49">
        <v>79</v>
      </c>
      <c r="G193" s="49">
        <v>0</v>
      </c>
      <c r="H193" s="49">
        <v>0</v>
      </c>
      <c r="I193" s="50">
        <v>20021295</v>
      </c>
      <c r="J193" s="50"/>
      <c r="K193" s="50"/>
      <c r="L193" s="50">
        <v>1733205</v>
      </c>
      <c r="M193" s="48"/>
      <c r="N193" s="50">
        <f t="shared" si="4"/>
        <v>21754500</v>
      </c>
      <c r="O193" s="38"/>
      <c r="P193" s="51">
        <f t="shared" si="5"/>
        <v>21754500</v>
      </c>
    </row>
    <row r="194" spans="1:16" ht="45">
      <c r="A194" s="47" t="s">
        <v>179</v>
      </c>
      <c r="B194" s="48">
        <v>29139392</v>
      </c>
      <c r="C194" s="48">
        <v>1444635</v>
      </c>
      <c r="D194" s="49" t="s">
        <v>40</v>
      </c>
      <c r="E194" s="49">
        <v>0</v>
      </c>
      <c r="F194" s="49">
        <v>6</v>
      </c>
      <c r="G194" s="49">
        <v>0</v>
      </c>
      <c r="H194" s="49">
        <v>0</v>
      </c>
      <c r="I194" s="50">
        <v>824500</v>
      </c>
      <c r="J194" s="50"/>
      <c r="K194" s="50"/>
      <c r="L194" s="50">
        <v>127200</v>
      </c>
      <c r="M194" s="48"/>
      <c r="N194" s="50">
        <f t="shared" si="4"/>
        <v>951700</v>
      </c>
      <c r="O194" s="38"/>
      <c r="P194" s="51">
        <f t="shared" si="5"/>
        <v>951700</v>
      </c>
    </row>
    <row r="195" spans="1:16" ht="60">
      <c r="A195" s="47" t="s">
        <v>179</v>
      </c>
      <c r="B195" s="48">
        <v>29139392</v>
      </c>
      <c r="C195" s="48">
        <v>8120309</v>
      </c>
      <c r="D195" s="49" t="s">
        <v>30</v>
      </c>
      <c r="E195" s="49">
        <v>0</v>
      </c>
      <c r="F195" s="49">
        <v>54</v>
      </c>
      <c r="G195" s="49">
        <v>0</v>
      </c>
      <c r="H195" s="49">
        <v>0</v>
      </c>
      <c r="I195" s="50">
        <v>6473300</v>
      </c>
      <c r="J195" s="50"/>
      <c r="K195" s="50"/>
      <c r="L195" s="50">
        <v>998800</v>
      </c>
      <c r="M195" s="48"/>
      <c r="N195" s="50">
        <f t="shared" si="4"/>
        <v>7472100</v>
      </c>
      <c r="O195" s="38"/>
      <c r="P195" s="51">
        <f t="shared" si="5"/>
        <v>7472100</v>
      </c>
    </row>
    <row r="196" spans="1:16" ht="45">
      <c r="A196" s="47" t="s">
        <v>181</v>
      </c>
      <c r="B196" s="48">
        <v>66318475</v>
      </c>
      <c r="C196" s="48">
        <v>1186211</v>
      </c>
      <c r="D196" s="49" t="s">
        <v>40</v>
      </c>
      <c r="E196" s="49">
        <v>0</v>
      </c>
      <c r="F196" s="49">
        <v>153</v>
      </c>
      <c r="G196" s="49">
        <v>0</v>
      </c>
      <c r="H196" s="49">
        <v>0</v>
      </c>
      <c r="I196" s="50">
        <v>17828400</v>
      </c>
      <c r="J196" s="50"/>
      <c r="K196" s="50"/>
      <c r="L196" s="50">
        <v>2750600</v>
      </c>
      <c r="M196" s="48"/>
      <c r="N196" s="50">
        <f t="shared" si="4"/>
        <v>20579000</v>
      </c>
      <c r="O196" s="38"/>
      <c r="P196" s="51">
        <f t="shared" si="5"/>
        <v>20579000</v>
      </c>
    </row>
    <row r="197" spans="1:16" ht="45">
      <c r="A197" s="47" t="s">
        <v>183</v>
      </c>
      <c r="B197" s="48">
        <v>47002654</v>
      </c>
      <c r="C197" s="48">
        <v>2273457</v>
      </c>
      <c r="D197" s="49" t="s">
        <v>40</v>
      </c>
      <c r="E197" s="49">
        <v>0</v>
      </c>
      <c r="F197" s="49">
        <v>57</v>
      </c>
      <c r="G197" s="49">
        <v>0</v>
      </c>
      <c r="H197" s="49">
        <v>0</v>
      </c>
      <c r="I197" s="50">
        <v>8254200</v>
      </c>
      <c r="J197" s="50"/>
      <c r="K197" s="50"/>
      <c r="L197" s="50">
        <v>1273400</v>
      </c>
      <c r="M197" s="48"/>
      <c r="N197" s="50">
        <f t="shared" si="4"/>
        <v>9527600</v>
      </c>
      <c r="O197" s="38"/>
      <c r="P197" s="51">
        <f t="shared" si="5"/>
        <v>9527600</v>
      </c>
    </row>
    <row r="198" spans="1:16" ht="60">
      <c r="A198" s="47" t="s">
        <v>183</v>
      </c>
      <c r="B198" s="48">
        <v>47002654</v>
      </c>
      <c r="C198" s="48">
        <v>3123950</v>
      </c>
      <c r="D198" s="49" t="s">
        <v>30</v>
      </c>
      <c r="E198" s="49">
        <v>0</v>
      </c>
      <c r="F198" s="49">
        <v>25</v>
      </c>
      <c r="G198" s="49">
        <v>0</v>
      </c>
      <c r="H198" s="49">
        <v>0</v>
      </c>
      <c r="I198" s="50">
        <v>3411400</v>
      </c>
      <c r="J198" s="50"/>
      <c r="K198" s="50"/>
      <c r="L198" s="50">
        <v>526400</v>
      </c>
      <c r="M198" s="48"/>
      <c r="N198" s="50">
        <f t="shared" si="4"/>
        <v>3937800</v>
      </c>
      <c r="O198" s="38"/>
      <c r="P198" s="51">
        <f t="shared" si="5"/>
        <v>3937800</v>
      </c>
    </row>
    <row r="199" spans="1:16" ht="45">
      <c r="A199" s="47" t="s">
        <v>183</v>
      </c>
      <c r="B199" s="48">
        <v>47002654</v>
      </c>
      <c r="C199" s="48">
        <v>3316135</v>
      </c>
      <c r="D199" s="49" t="s">
        <v>27</v>
      </c>
      <c r="E199" s="49">
        <v>0</v>
      </c>
      <c r="F199" s="49">
        <v>5</v>
      </c>
      <c r="G199" s="49">
        <v>0</v>
      </c>
      <c r="H199" s="49">
        <v>0</v>
      </c>
      <c r="I199" s="50">
        <v>745400</v>
      </c>
      <c r="J199" s="50"/>
      <c r="K199" s="50"/>
      <c r="L199" s="50">
        <v>115000</v>
      </c>
      <c r="M199" s="48"/>
      <c r="N199" s="50">
        <f t="shared" si="4"/>
        <v>860400</v>
      </c>
      <c r="O199" s="38"/>
      <c r="P199" s="51">
        <f t="shared" si="5"/>
        <v>860400</v>
      </c>
    </row>
    <row r="200" spans="1:16" ht="45">
      <c r="A200" s="47" t="s">
        <v>185</v>
      </c>
      <c r="B200" s="48">
        <v>27115071</v>
      </c>
      <c r="C200" s="48">
        <v>1685503</v>
      </c>
      <c r="D200" s="49" t="s">
        <v>564</v>
      </c>
      <c r="E200" s="49">
        <v>4.5199999999999996</v>
      </c>
      <c r="F200" s="49">
        <v>0</v>
      </c>
      <c r="G200" s="49">
        <v>0</v>
      </c>
      <c r="H200" s="49">
        <v>0</v>
      </c>
      <c r="I200" s="50">
        <v>2315100</v>
      </c>
      <c r="J200" s="50"/>
      <c r="K200" s="50"/>
      <c r="L200" s="50">
        <v>408600</v>
      </c>
      <c r="M200" s="48"/>
      <c r="N200" s="50">
        <f t="shared" si="4"/>
        <v>2723700</v>
      </c>
      <c r="O200" s="38"/>
      <c r="P200" s="51">
        <f t="shared" si="5"/>
        <v>2723700</v>
      </c>
    </row>
    <row r="201" spans="1:16" ht="30">
      <c r="A201" s="47" t="s">
        <v>185</v>
      </c>
      <c r="B201" s="48">
        <v>27115071</v>
      </c>
      <c r="C201" s="48">
        <v>9769829</v>
      </c>
      <c r="D201" s="49" t="s">
        <v>25</v>
      </c>
      <c r="E201" s="49">
        <v>3.5</v>
      </c>
      <c r="F201" s="49">
        <v>0</v>
      </c>
      <c r="G201" s="49">
        <v>0</v>
      </c>
      <c r="H201" s="49">
        <v>0</v>
      </c>
      <c r="I201" s="50">
        <v>1979400</v>
      </c>
      <c r="J201" s="50"/>
      <c r="K201" s="50"/>
      <c r="L201" s="50">
        <v>305400</v>
      </c>
      <c r="M201" s="48"/>
      <c r="N201" s="50">
        <f t="shared" ref="N201:N264" si="6">I201+J201+K201+L201-M201</f>
        <v>2284800</v>
      </c>
      <c r="O201" s="38"/>
      <c r="P201" s="51">
        <f t="shared" ref="P201:P264" si="7">I201+J201+K201+L201-M201-O201</f>
        <v>2284800</v>
      </c>
    </row>
    <row r="202" spans="1:16" ht="60">
      <c r="A202" s="47" t="s">
        <v>187</v>
      </c>
      <c r="B202" s="48">
        <v>49534955</v>
      </c>
      <c r="C202" s="48">
        <v>2207155</v>
      </c>
      <c r="D202" s="49" t="s">
        <v>30</v>
      </c>
      <c r="E202" s="49">
        <v>0</v>
      </c>
      <c r="F202" s="49">
        <v>42</v>
      </c>
      <c r="G202" s="49">
        <v>0</v>
      </c>
      <c r="H202" s="49">
        <v>0</v>
      </c>
      <c r="I202" s="50">
        <v>6652400</v>
      </c>
      <c r="J202" s="50"/>
      <c r="K202" s="50"/>
      <c r="L202" s="50">
        <v>197100</v>
      </c>
      <c r="M202" s="48"/>
      <c r="N202" s="50">
        <f t="shared" si="6"/>
        <v>6849500</v>
      </c>
      <c r="O202" s="38"/>
      <c r="P202" s="51">
        <f t="shared" si="7"/>
        <v>6849500</v>
      </c>
    </row>
    <row r="203" spans="1:16" ht="60">
      <c r="A203" s="47" t="s">
        <v>187</v>
      </c>
      <c r="B203" s="48">
        <v>49534955</v>
      </c>
      <c r="C203" s="48">
        <v>3438039</v>
      </c>
      <c r="D203" s="49" t="s">
        <v>40</v>
      </c>
      <c r="E203" s="49">
        <v>0</v>
      </c>
      <c r="F203" s="49">
        <v>149</v>
      </c>
      <c r="G203" s="49">
        <v>0</v>
      </c>
      <c r="H203" s="49">
        <v>0</v>
      </c>
      <c r="I203" s="50">
        <v>20870500</v>
      </c>
      <c r="J203" s="50"/>
      <c r="K203" s="50"/>
      <c r="L203" s="50">
        <v>3220000</v>
      </c>
      <c r="M203" s="48"/>
      <c r="N203" s="50">
        <f t="shared" si="6"/>
        <v>24090500</v>
      </c>
      <c r="O203" s="38"/>
      <c r="P203" s="51">
        <f t="shared" si="7"/>
        <v>24090500</v>
      </c>
    </row>
    <row r="204" spans="1:16" ht="60">
      <c r="A204" s="47" t="s">
        <v>189</v>
      </c>
      <c r="B204" s="48">
        <v>42727227</v>
      </c>
      <c r="C204" s="48">
        <v>1275302</v>
      </c>
      <c r="D204" s="49" t="s">
        <v>30</v>
      </c>
      <c r="E204" s="49">
        <v>0</v>
      </c>
      <c r="F204" s="49">
        <v>300</v>
      </c>
      <c r="G204" s="49">
        <v>0</v>
      </c>
      <c r="H204" s="49">
        <v>0</v>
      </c>
      <c r="I204" s="50">
        <v>44462300</v>
      </c>
      <c r="J204" s="50"/>
      <c r="K204" s="50"/>
      <c r="L204" s="50">
        <v>6859800</v>
      </c>
      <c r="M204" s="48"/>
      <c r="N204" s="50">
        <f t="shared" si="6"/>
        <v>51322100</v>
      </c>
      <c r="O204" s="38"/>
      <c r="P204" s="51">
        <f t="shared" si="7"/>
        <v>51322100</v>
      </c>
    </row>
    <row r="205" spans="1:16" ht="60">
      <c r="A205" s="47" t="s">
        <v>191</v>
      </c>
      <c r="B205" s="48">
        <v>71229116</v>
      </c>
      <c r="C205" s="48">
        <v>2120360</v>
      </c>
      <c r="D205" s="49" t="s">
        <v>40</v>
      </c>
      <c r="E205" s="49">
        <v>0</v>
      </c>
      <c r="F205" s="49">
        <v>103</v>
      </c>
      <c r="G205" s="49">
        <v>0</v>
      </c>
      <c r="H205" s="49">
        <v>0</v>
      </c>
      <c r="I205" s="50">
        <v>13794200</v>
      </c>
      <c r="J205" s="50"/>
      <c r="K205" s="50"/>
      <c r="L205" s="50">
        <v>2128200</v>
      </c>
      <c r="M205" s="48"/>
      <c r="N205" s="50">
        <f t="shared" si="6"/>
        <v>15922400</v>
      </c>
      <c r="O205" s="38"/>
      <c r="P205" s="51">
        <f t="shared" si="7"/>
        <v>15922400</v>
      </c>
    </row>
    <row r="206" spans="1:16" ht="60">
      <c r="A206" s="47" t="s">
        <v>193</v>
      </c>
      <c r="B206" s="48">
        <v>42727201</v>
      </c>
      <c r="C206" s="48">
        <v>9043642</v>
      </c>
      <c r="D206" s="49" t="s">
        <v>40</v>
      </c>
      <c r="E206" s="49">
        <v>0</v>
      </c>
      <c r="F206" s="49">
        <v>91</v>
      </c>
      <c r="G206" s="49">
        <v>0</v>
      </c>
      <c r="H206" s="49">
        <v>0</v>
      </c>
      <c r="I206" s="50">
        <v>12909500</v>
      </c>
      <c r="J206" s="50"/>
      <c r="K206" s="50"/>
      <c r="L206" s="50">
        <v>1991700</v>
      </c>
      <c r="M206" s="48"/>
      <c r="N206" s="50">
        <f t="shared" si="6"/>
        <v>14901200</v>
      </c>
      <c r="O206" s="38"/>
      <c r="P206" s="51">
        <f t="shared" si="7"/>
        <v>14901200</v>
      </c>
    </row>
    <row r="207" spans="1:16" ht="60">
      <c r="A207" s="47" t="s">
        <v>195</v>
      </c>
      <c r="B207" s="48">
        <v>71229124</v>
      </c>
      <c r="C207" s="48">
        <v>2108418</v>
      </c>
      <c r="D207" s="49" t="s">
        <v>27</v>
      </c>
      <c r="E207" s="49">
        <v>0</v>
      </c>
      <c r="F207" s="49">
        <v>3</v>
      </c>
      <c r="G207" s="49">
        <v>0</v>
      </c>
      <c r="H207" s="49">
        <v>0</v>
      </c>
      <c r="I207" s="50">
        <v>404700</v>
      </c>
      <c r="J207" s="50"/>
      <c r="K207" s="50"/>
      <c r="L207" s="50">
        <v>62500</v>
      </c>
      <c r="M207" s="48"/>
      <c r="N207" s="50">
        <f t="shared" si="6"/>
        <v>467200</v>
      </c>
      <c r="O207" s="38"/>
      <c r="P207" s="51">
        <f t="shared" si="7"/>
        <v>467200</v>
      </c>
    </row>
    <row r="208" spans="1:16" ht="60">
      <c r="A208" s="47" t="s">
        <v>195</v>
      </c>
      <c r="B208" s="48">
        <v>71229124</v>
      </c>
      <c r="C208" s="48">
        <v>2971256</v>
      </c>
      <c r="D208" s="49" t="s">
        <v>30</v>
      </c>
      <c r="E208" s="49">
        <v>0</v>
      </c>
      <c r="F208" s="49">
        <v>61</v>
      </c>
      <c r="G208" s="49">
        <v>0</v>
      </c>
      <c r="H208" s="49">
        <v>0</v>
      </c>
      <c r="I208" s="50">
        <v>7390100</v>
      </c>
      <c r="J208" s="50"/>
      <c r="K208" s="50"/>
      <c r="L208" s="50">
        <v>1140200</v>
      </c>
      <c r="M208" s="48"/>
      <c r="N208" s="50">
        <f t="shared" si="6"/>
        <v>8530300</v>
      </c>
      <c r="O208" s="38"/>
      <c r="P208" s="51">
        <f t="shared" si="7"/>
        <v>8530300</v>
      </c>
    </row>
    <row r="209" spans="1:16" ht="60">
      <c r="A209" s="47" t="s">
        <v>195</v>
      </c>
      <c r="B209" s="48">
        <v>71229124</v>
      </c>
      <c r="C209" s="48">
        <v>6045618</v>
      </c>
      <c r="D209" s="49" t="s">
        <v>37</v>
      </c>
      <c r="E209" s="49">
        <v>1</v>
      </c>
      <c r="F209" s="49">
        <v>0</v>
      </c>
      <c r="G209" s="49">
        <v>0</v>
      </c>
      <c r="H209" s="49">
        <v>0</v>
      </c>
      <c r="I209" s="50">
        <v>268700</v>
      </c>
      <c r="J209" s="50"/>
      <c r="K209" s="50"/>
      <c r="L209" s="50">
        <v>41500</v>
      </c>
      <c r="M209" s="48"/>
      <c r="N209" s="50">
        <f t="shared" si="6"/>
        <v>310200</v>
      </c>
      <c r="O209" s="38"/>
      <c r="P209" s="51">
        <f t="shared" si="7"/>
        <v>310200</v>
      </c>
    </row>
    <row r="210" spans="1:16" ht="60">
      <c r="A210" s="47" t="s">
        <v>197</v>
      </c>
      <c r="B210" s="48">
        <v>71229108</v>
      </c>
      <c r="C210" s="48">
        <v>4915843</v>
      </c>
      <c r="D210" s="49" t="s">
        <v>40</v>
      </c>
      <c r="E210" s="49">
        <v>0</v>
      </c>
      <c r="F210" s="49">
        <v>166</v>
      </c>
      <c r="G210" s="49">
        <v>0</v>
      </c>
      <c r="H210" s="49">
        <v>0</v>
      </c>
      <c r="I210" s="50">
        <v>24020800</v>
      </c>
      <c r="J210" s="50"/>
      <c r="K210" s="50"/>
      <c r="L210" s="50">
        <v>3706000</v>
      </c>
      <c r="M210" s="48"/>
      <c r="N210" s="50">
        <f t="shared" si="6"/>
        <v>27726800</v>
      </c>
      <c r="O210" s="38"/>
      <c r="P210" s="51">
        <f t="shared" si="7"/>
        <v>27726800</v>
      </c>
    </row>
    <row r="211" spans="1:16" ht="60">
      <c r="A211" s="47" t="s">
        <v>197</v>
      </c>
      <c r="B211" s="48">
        <v>71229108</v>
      </c>
      <c r="C211" s="48">
        <v>5035933</v>
      </c>
      <c r="D211" s="49" t="s">
        <v>37</v>
      </c>
      <c r="E211" s="49">
        <v>4.5</v>
      </c>
      <c r="F211" s="49">
        <v>0</v>
      </c>
      <c r="G211" s="49">
        <v>0</v>
      </c>
      <c r="H211" s="49">
        <v>0</v>
      </c>
      <c r="I211" s="50">
        <v>1958600</v>
      </c>
      <c r="J211" s="50"/>
      <c r="K211" s="50"/>
      <c r="L211" s="50">
        <v>302200</v>
      </c>
      <c r="M211" s="48"/>
      <c r="N211" s="50">
        <f t="shared" si="6"/>
        <v>2260800</v>
      </c>
      <c r="O211" s="38"/>
      <c r="P211" s="51">
        <f t="shared" si="7"/>
        <v>2260800</v>
      </c>
    </row>
    <row r="212" spans="1:16" ht="60">
      <c r="A212" s="47" t="s">
        <v>199</v>
      </c>
      <c r="B212" s="48">
        <v>86595351</v>
      </c>
      <c r="C212" s="48">
        <v>2137177</v>
      </c>
      <c r="D212" s="49" t="s">
        <v>25</v>
      </c>
      <c r="E212" s="49">
        <v>1.1499999999999999</v>
      </c>
      <c r="F212" s="49">
        <v>0</v>
      </c>
      <c r="G212" s="49">
        <v>0</v>
      </c>
      <c r="H212" s="49">
        <v>0</v>
      </c>
      <c r="I212" s="50">
        <v>299100</v>
      </c>
      <c r="J212" s="50"/>
      <c r="K212" s="50"/>
      <c r="L212" s="50">
        <v>46200</v>
      </c>
      <c r="M212" s="48"/>
      <c r="N212" s="50">
        <f t="shared" si="6"/>
        <v>345300</v>
      </c>
      <c r="O212" s="38">
        <v>161167</v>
      </c>
      <c r="P212" s="51">
        <f t="shared" si="7"/>
        <v>184133</v>
      </c>
    </row>
    <row r="213" spans="1:16" ht="135">
      <c r="A213" s="47" t="s">
        <v>199</v>
      </c>
      <c r="B213" s="48">
        <v>86595351</v>
      </c>
      <c r="C213" s="48">
        <v>2759388</v>
      </c>
      <c r="D213" s="49" t="s">
        <v>26</v>
      </c>
      <c r="E213" s="49">
        <v>0.65</v>
      </c>
      <c r="F213" s="49">
        <v>0</v>
      </c>
      <c r="G213" s="49">
        <v>0</v>
      </c>
      <c r="H213" s="49">
        <v>0</v>
      </c>
      <c r="I213" s="50">
        <v>228100</v>
      </c>
      <c r="J213" s="50"/>
      <c r="K213" s="50"/>
      <c r="L213" s="50">
        <v>40300</v>
      </c>
      <c r="M213" s="48"/>
      <c r="N213" s="50">
        <f t="shared" si="6"/>
        <v>268400</v>
      </c>
      <c r="O213" s="38"/>
      <c r="P213" s="51">
        <f t="shared" si="7"/>
        <v>268400</v>
      </c>
    </row>
    <row r="214" spans="1:16" ht="60">
      <c r="A214" s="47" t="s">
        <v>199</v>
      </c>
      <c r="B214" s="48">
        <v>86595351</v>
      </c>
      <c r="C214" s="48">
        <v>8363329</v>
      </c>
      <c r="D214" s="49" t="s">
        <v>37</v>
      </c>
      <c r="E214" s="49">
        <v>4.75</v>
      </c>
      <c r="F214" s="49">
        <v>0</v>
      </c>
      <c r="G214" s="49">
        <v>0</v>
      </c>
      <c r="H214" s="49">
        <v>0</v>
      </c>
      <c r="I214" s="50">
        <v>646700</v>
      </c>
      <c r="J214" s="50"/>
      <c r="K214" s="50"/>
      <c r="L214" s="50">
        <v>99800</v>
      </c>
      <c r="M214" s="48"/>
      <c r="N214" s="50">
        <f t="shared" si="6"/>
        <v>746500</v>
      </c>
      <c r="O214" s="38"/>
      <c r="P214" s="51">
        <f t="shared" si="7"/>
        <v>746500</v>
      </c>
    </row>
    <row r="215" spans="1:16" ht="60">
      <c r="A215" s="47" t="s">
        <v>199</v>
      </c>
      <c r="B215" s="48">
        <v>86595351</v>
      </c>
      <c r="C215" s="48">
        <v>9822078</v>
      </c>
      <c r="D215" s="49" t="s">
        <v>40</v>
      </c>
      <c r="E215" s="49">
        <v>0</v>
      </c>
      <c r="F215" s="49">
        <v>83</v>
      </c>
      <c r="G215" s="49">
        <v>0</v>
      </c>
      <c r="H215" s="49">
        <v>0</v>
      </c>
      <c r="I215" s="50">
        <v>11791300</v>
      </c>
      <c r="J215" s="50"/>
      <c r="K215" s="50"/>
      <c r="L215" s="50">
        <v>1819100</v>
      </c>
      <c r="M215" s="48"/>
      <c r="N215" s="50">
        <f t="shared" si="6"/>
        <v>13610400</v>
      </c>
      <c r="O215" s="38"/>
      <c r="P215" s="51">
        <f t="shared" si="7"/>
        <v>13610400</v>
      </c>
    </row>
    <row r="216" spans="1:16" ht="60">
      <c r="A216" s="47" t="s">
        <v>201</v>
      </c>
      <c r="B216" s="48">
        <v>71209921</v>
      </c>
      <c r="C216" s="48">
        <v>3378845</v>
      </c>
      <c r="D216" s="49" t="s">
        <v>30</v>
      </c>
      <c r="E216" s="49">
        <v>0</v>
      </c>
      <c r="F216" s="49">
        <v>48</v>
      </c>
      <c r="G216" s="49">
        <v>0</v>
      </c>
      <c r="H216" s="49">
        <v>0</v>
      </c>
      <c r="I216" s="50">
        <v>5635600</v>
      </c>
      <c r="J216" s="50"/>
      <c r="K216" s="50"/>
      <c r="L216" s="50">
        <v>869500</v>
      </c>
      <c r="M216" s="48"/>
      <c r="N216" s="50">
        <f t="shared" si="6"/>
        <v>6505100</v>
      </c>
      <c r="O216" s="38"/>
      <c r="P216" s="51">
        <f t="shared" si="7"/>
        <v>6505100</v>
      </c>
    </row>
    <row r="217" spans="1:16" ht="60">
      <c r="A217" s="47" t="s">
        <v>201</v>
      </c>
      <c r="B217" s="48">
        <v>71209921</v>
      </c>
      <c r="C217" s="48">
        <v>7637650</v>
      </c>
      <c r="D217" s="49" t="s">
        <v>40</v>
      </c>
      <c r="E217" s="49">
        <v>0</v>
      </c>
      <c r="F217" s="49">
        <v>75</v>
      </c>
      <c r="G217" s="49">
        <v>0</v>
      </c>
      <c r="H217" s="49">
        <v>0</v>
      </c>
      <c r="I217" s="50">
        <v>9004600</v>
      </c>
      <c r="J217" s="50"/>
      <c r="K217" s="50"/>
      <c r="L217" s="50">
        <v>1389200</v>
      </c>
      <c r="M217" s="48"/>
      <c r="N217" s="50">
        <f t="shared" si="6"/>
        <v>10393800</v>
      </c>
      <c r="O217" s="38"/>
      <c r="P217" s="51">
        <f t="shared" si="7"/>
        <v>10393800</v>
      </c>
    </row>
    <row r="218" spans="1:16" ht="60">
      <c r="A218" s="47" t="s">
        <v>203</v>
      </c>
      <c r="B218" s="48">
        <v>69785007</v>
      </c>
      <c r="C218" s="48">
        <v>3225877</v>
      </c>
      <c r="D218" s="49" t="s">
        <v>40</v>
      </c>
      <c r="E218" s="49">
        <v>0</v>
      </c>
      <c r="F218" s="49">
        <v>56</v>
      </c>
      <c r="G218" s="49">
        <v>0</v>
      </c>
      <c r="H218" s="49">
        <v>0</v>
      </c>
      <c r="I218" s="50">
        <v>7942900</v>
      </c>
      <c r="J218" s="50"/>
      <c r="K218" s="50"/>
      <c r="L218" s="50">
        <v>1225500</v>
      </c>
      <c r="M218" s="48"/>
      <c r="N218" s="50">
        <f t="shared" si="6"/>
        <v>9168400</v>
      </c>
      <c r="O218" s="38"/>
      <c r="P218" s="51">
        <f t="shared" si="7"/>
        <v>9168400</v>
      </c>
    </row>
    <row r="219" spans="1:16" ht="60">
      <c r="A219" s="47" t="s">
        <v>205</v>
      </c>
      <c r="B219" s="48">
        <v>72541121</v>
      </c>
      <c r="C219" s="48">
        <v>4838508</v>
      </c>
      <c r="D219" s="49" t="s">
        <v>40</v>
      </c>
      <c r="E219" s="49">
        <v>0</v>
      </c>
      <c r="F219" s="49">
        <v>69</v>
      </c>
      <c r="G219" s="49">
        <v>0</v>
      </c>
      <c r="H219" s="49">
        <v>0</v>
      </c>
      <c r="I219" s="50">
        <v>8552100</v>
      </c>
      <c r="J219" s="50"/>
      <c r="K219" s="50"/>
      <c r="L219" s="50">
        <v>1319400</v>
      </c>
      <c r="M219" s="48"/>
      <c r="N219" s="50">
        <f t="shared" si="6"/>
        <v>9871500</v>
      </c>
      <c r="O219" s="38"/>
      <c r="P219" s="51">
        <f t="shared" si="7"/>
        <v>9871500</v>
      </c>
    </row>
    <row r="220" spans="1:16" ht="60">
      <c r="A220" s="47" t="s">
        <v>205</v>
      </c>
      <c r="B220" s="48">
        <v>72541121</v>
      </c>
      <c r="C220" s="48">
        <v>7671346</v>
      </c>
      <c r="D220" s="49" t="s">
        <v>27</v>
      </c>
      <c r="E220" s="49">
        <v>0</v>
      </c>
      <c r="F220" s="49">
        <v>7</v>
      </c>
      <c r="G220" s="49">
        <v>0</v>
      </c>
      <c r="H220" s="49">
        <v>0</v>
      </c>
      <c r="I220" s="50">
        <v>1094800</v>
      </c>
      <c r="J220" s="50"/>
      <c r="K220" s="50"/>
      <c r="L220" s="50">
        <v>168900</v>
      </c>
      <c r="M220" s="48"/>
      <c r="N220" s="50">
        <f t="shared" si="6"/>
        <v>1263700</v>
      </c>
      <c r="O220" s="38"/>
      <c r="P220" s="51">
        <f t="shared" si="7"/>
        <v>1263700</v>
      </c>
    </row>
    <row r="221" spans="1:16" ht="60">
      <c r="A221" s="47" t="s">
        <v>205</v>
      </c>
      <c r="B221" s="48">
        <v>72541121</v>
      </c>
      <c r="C221" s="48">
        <v>9827880</v>
      </c>
      <c r="D221" s="49" t="s">
        <v>30</v>
      </c>
      <c r="E221" s="49">
        <v>0</v>
      </c>
      <c r="F221" s="49">
        <v>19</v>
      </c>
      <c r="G221" s="49">
        <v>0</v>
      </c>
      <c r="H221" s="49">
        <v>0</v>
      </c>
      <c r="I221" s="50">
        <v>3217600</v>
      </c>
      <c r="J221" s="50"/>
      <c r="K221" s="50"/>
      <c r="L221" s="50">
        <v>314800</v>
      </c>
      <c r="M221" s="48"/>
      <c r="N221" s="50">
        <f t="shared" si="6"/>
        <v>3532400</v>
      </c>
      <c r="O221" s="38"/>
      <c r="P221" s="51">
        <f t="shared" si="7"/>
        <v>3532400</v>
      </c>
    </row>
    <row r="222" spans="1:16" ht="75">
      <c r="A222" s="47" t="s">
        <v>207</v>
      </c>
      <c r="B222" s="48">
        <v>48677744</v>
      </c>
      <c r="C222" s="48">
        <v>8111226</v>
      </c>
      <c r="D222" s="49" t="s">
        <v>30</v>
      </c>
      <c r="E222" s="49">
        <v>0</v>
      </c>
      <c r="F222" s="49">
        <v>154</v>
      </c>
      <c r="G222" s="49">
        <v>0</v>
      </c>
      <c r="H222" s="49">
        <v>0</v>
      </c>
      <c r="I222" s="50">
        <v>27576300</v>
      </c>
      <c r="J222" s="50"/>
      <c r="K222" s="50"/>
      <c r="L222" s="50">
        <v>1829500</v>
      </c>
      <c r="M222" s="48"/>
      <c r="N222" s="50">
        <f t="shared" si="6"/>
        <v>29405800</v>
      </c>
      <c r="O222" s="38"/>
      <c r="P222" s="51">
        <f t="shared" si="7"/>
        <v>29405800</v>
      </c>
    </row>
    <row r="223" spans="1:16" ht="60">
      <c r="A223" s="47" t="s">
        <v>209</v>
      </c>
      <c r="B223" s="48">
        <v>71229043</v>
      </c>
      <c r="C223" s="48">
        <v>1803219</v>
      </c>
      <c r="D223" s="49" t="s">
        <v>40</v>
      </c>
      <c r="E223" s="49">
        <v>0</v>
      </c>
      <c r="F223" s="49">
        <v>47</v>
      </c>
      <c r="G223" s="49">
        <v>0</v>
      </c>
      <c r="H223" s="49">
        <v>0</v>
      </c>
      <c r="I223" s="50">
        <v>6467200</v>
      </c>
      <c r="J223" s="50"/>
      <c r="K223" s="50"/>
      <c r="L223" s="50">
        <v>770100</v>
      </c>
      <c r="M223" s="48"/>
      <c r="N223" s="50">
        <f t="shared" si="6"/>
        <v>7237300</v>
      </c>
      <c r="O223" s="38"/>
      <c r="P223" s="51">
        <f t="shared" si="7"/>
        <v>7237300</v>
      </c>
    </row>
    <row r="224" spans="1:16" ht="60">
      <c r="A224" s="47" t="s">
        <v>209</v>
      </c>
      <c r="B224" s="48">
        <v>71229043</v>
      </c>
      <c r="C224" s="48">
        <v>9196740</v>
      </c>
      <c r="D224" s="49" t="s">
        <v>27</v>
      </c>
      <c r="E224" s="49">
        <v>0.3</v>
      </c>
      <c r="F224" s="49">
        <v>4</v>
      </c>
      <c r="G224" s="49">
        <v>0</v>
      </c>
      <c r="H224" s="49">
        <v>0</v>
      </c>
      <c r="I224" s="50">
        <v>413300</v>
      </c>
      <c r="J224" s="50"/>
      <c r="K224" s="50"/>
      <c r="L224" s="50">
        <v>63700</v>
      </c>
      <c r="M224" s="48"/>
      <c r="N224" s="50">
        <f t="shared" si="6"/>
        <v>477000</v>
      </c>
      <c r="O224" s="38"/>
      <c r="P224" s="51">
        <f t="shared" si="7"/>
        <v>477000</v>
      </c>
    </row>
    <row r="225" spans="1:16" ht="60">
      <c r="A225" s="47" t="s">
        <v>211</v>
      </c>
      <c r="B225" s="48">
        <v>71209271</v>
      </c>
      <c r="C225" s="48">
        <v>9889921</v>
      </c>
      <c r="D225" s="49" t="s">
        <v>40</v>
      </c>
      <c r="E225" s="49">
        <v>0</v>
      </c>
      <c r="F225" s="49">
        <v>70</v>
      </c>
      <c r="G225" s="49">
        <v>0</v>
      </c>
      <c r="H225" s="49">
        <v>0</v>
      </c>
      <c r="I225" s="50">
        <v>8958000</v>
      </c>
      <c r="J225" s="50"/>
      <c r="K225" s="50"/>
      <c r="L225" s="50">
        <v>1382100</v>
      </c>
      <c r="M225" s="48"/>
      <c r="N225" s="50">
        <f t="shared" si="6"/>
        <v>10340100</v>
      </c>
      <c r="O225" s="38"/>
      <c r="P225" s="51">
        <f t="shared" si="7"/>
        <v>10340100</v>
      </c>
    </row>
    <row r="226" spans="1:16" ht="60">
      <c r="A226" s="47" t="s">
        <v>213</v>
      </c>
      <c r="B226" s="48">
        <v>71229132</v>
      </c>
      <c r="C226" s="48">
        <v>1040113</v>
      </c>
      <c r="D226" s="49" t="s">
        <v>30</v>
      </c>
      <c r="E226" s="49">
        <v>0</v>
      </c>
      <c r="F226" s="49">
        <v>100</v>
      </c>
      <c r="G226" s="49">
        <v>0</v>
      </c>
      <c r="H226" s="49">
        <v>0</v>
      </c>
      <c r="I226" s="50">
        <v>15311900</v>
      </c>
      <c r="J226" s="50"/>
      <c r="K226" s="50"/>
      <c r="L226" s="50">
        <v>2362400</v>
      </c>
      <c r="M226" s="48"/>
      <c r="N226" s="50">
        <f t="shared" si="6"/>
        <v>17674300</v>
      </c>
      <c r="O226" s="38"/>
      <c r="P226" s="51">
        <f t="shared" si="7"/>
        <v>17674300</v>
      </c>
    </row>
    <row r="227" spans="1:16" ht="60">
      <c r="A227" s="47" t="s">
        <v>213</v>
      </c>
      <c r="B227" s="48">
        <v>71229132</v>
      </c>
      <c r="C227" s="48">
        <v>1628218</v>
      </c>
      <c r="D227" s="49" t="s">
        <v>40</v>
      </c>
      <c r="E227" s="49">
        <v>0</v>
      </c>
      <c r="F227" s="49">
        <v>9</v>
      </c>
      <c r="G227" s="49">
        <v>0</v>
      </c>
      <c r="H227" s="49">
        <v>0</v>
      </c>
      <c r="I227" s="50">
        <v>942700</v>
      </c>
      <c r="J227" s="50"/>
      <c r="K227" s="50"/>
      <c r="L227" s="50">
        <v>145500</v>
      </c>
      <c r="M227" s="48"/>
      <c r="N227" s="50">
        <f t="shared" si="6"/>
        <v>1088200</v>
      </c>
      <c r="O227" s="38"/>
      <c r="P227" s="51">
        <f t="shared" si="7"/>
        <v>1088200</v>
      </c>
    </row>
    <row r="228" spans="1:16" ht="45">
      <c r="A228" s="47" t="s">
        <v>215</v>
      </c>
      <c r="B228" s="48">
        <v>71234390</v>
      </c>
      <c r="C228" s="48">
        <v>4884589</v>
      </c>
      <c r="D228" s="49" t="s">
        <v>40</v>
      </c>
      <c r="E228" s="49">
        <v>0</v>
      </c>
      <c r="F228" s="49">
        <v>48</v>
      </c>
      <c r="G228" s="49">
        <v>0</v>
      </c>
      <c r="H228" s="49">
        <v>0</v>
      </c>
      <c r="I228" s="50">
        <v>6504700</v>
      </c>
      <c r="J228" s="50"/>
      <c r="K228" s="50"/>
      <c r="L228" s="50">
        <v>1003600</v>
      </c>
      <c r="M228" s="48"/>
      <c r="N228" s="50">
        <f t="shared" si="6"/>
        <v>7508300</v>
      </c>
      <c r="O228" s="38"/>
      <c r="P228" s="51">
        <f t="shared" si="7"/>
        <v>7508300</v>
      </c>
    </row>
    <row r="229" spans="1:16" ht="60">
      <c r="A229" s="47" t="s">
        <v>215</v>
      </c>
      <c r="B229" s="48">
        <v>71234390</v>
      </c>
      <c r="C229" s="48">
        <v>9900242</v>
      </c>
      <c r="D229" s="49" t="s">
        <v>30</v>
      </c>
      <c r="E229" s="49">
        <v>0</v>
      </c>
      <c r="F229" s="49">
        <v>50</v>
      </c>
      <c r="G229" s="49">
        <v>0</v>
      </c>
      <c r="H229" s="49">
        <v>0</v>
      </c>
      <c r="I229" s="50">
        <v>8056700</v>
      </c>
      <c r="J229" s="50"/>
      <c r="K229" s="50"/>
      <c r="L229" s="50">
        <v>1243000</v>
      </c>
      <c r="M229" s="48"/>
      <c r="N229" s="50">
        <f t="shared" si="6"/>
        <v>9299700</v>
      </c>
      <c r="O229" s="38"/>
      <c r="P229" s="51">
        <f t="shared" si="7"/>
        <v>9299700</v>
      </c>
    </row>
    <row r="230" spans="1:16" ht="60">
      <c r="A230" s="47" t="s">
        <v>217</v>
      </c>
      <c r="B230" s="48">
        <v>42727235</v>
      </c>
      <c r="C230" s="48">
        <v>1842610</v>
      </c>
      <c r="D230" s="49" t="s">
        <v>27</v>
      </c>
      <c r="E230" s="49">
        <v>0</v>
      </c>
      <c r="F230" s="49">
        <v>2</v>
      </c>
      <c r="G230" s="49">
        <v>0</v>
      </c>
      <c r="H230" s="49">
        <v>0</v>
      </c>
      <c r="I230" s="50">
        <v>175900</v>
      </c>
      <c r="J230" s="50"/>
      <c r="K230" s="50"/>
      <c r="L230" s="50">
        <v>27200</v>
      </c>
      <c r="M230" s="48"/>
      <c r="N230" s="50">
        <f t="shared" si="6"/>
        <v>203100</v>
      </c>
      <c r="O230" s="38"/>
      <c r="P230" s="51">
        <f t="shared" si="7"/>
        <v>203100</v>
      </c>
    </row>
    <row r="231" spans="1:16" ht="105">
      <c r="A231" s="47" t="s">
        <v>217</v>
      </c>
      <c r="B231" s="48">
        <v>42727235</v>
      </c>
      <c r="C231" s="48">
        <v>5097137</v>
      </c>
      <c r="D231" s="49" t="s">
        <v>49</v>
      </c>
      <c r="E231" s="49">
        <v>0</v>
      </c>
      <c r="F231" s="49">
        <v>48</v>
      </c>
      <c r="G231" s="49">
        <v>0</v>
      </c>
      <c r="H231" s="49">
        <v>0</v>
      </c>
      <c r="I231" s="50">
        <v>13452192.5</v>
      </c>
      <c r="J231" s="50"/>
      <c r="K231" s="50"/>
      <c r="L231" s="50">
        <v>1148507.5</v>
      </c>
      <c r="M231" s="48"/>
      <c r="N231" s="50">
        <f t="shared" si="6"/>
        <v>14600700</v>
      </c>
      <c r="O231" s="38"/>
      <c r="P231" s="51">
        <f t="shared" si="7"/>
        <v>14600700</v>
      </c>
    </row>
    <row r="232" spans="1:16" ht="60">
      <c r="A232" s="47" t="s">
        <v>217</v>
      </c>
      <c r="B232" s="48">
        <v>42727235</v>
      </c>
      <c r="C232" s="48">
        <v>5378423</v>
      </c>
      <c r="D232" s="49" t="s">
        <v>422</v>
      </c>
      <c r="E232" s="49">
        <v>0.6</v>
      </c>
      <c r="F232" s="49">
        <v>0</v>
      </c>
      <c r="G232" s="49">
        <v>0</v>
      </c>
      <c r="H232" s="49">
        <v>0</v>
      </c>
      <c r="I232" s="50">
        <v>187500</v>
      </c>
      <c r="J232" s="50"/>
      <c r="K232" s="50"/>
      <c r="L232" s="50">
        <v>29000</v>
      </c>
      <c r="M232" s="48"/>
      <c r="N232" s="50">
        <f t="shared" si="6"/>
        <v>216500</v>
      </c>
      <c r="O232" s="38"/>
      <c r="P232" s="51">
        <f t="shared" si="7"/>
        <v>216500</v>
      </c>
    </row>
    <row r="233" spans="1:16" ht="60">
      <c r="A233" s="47" t="s">
        <v>219</v>
      </c>
      <c r="B233" s="48">
        <v>874736</v>
      </c>
      <c r="C233" s="48">
        <v>2524478</v>
      </c>
      <c r="D233" s="49" t="s">
        <v>30</v>
      </c>
      <c r="E233" s="49">
        <v>0</v>
      </c>
      <c r="F233" s="49">
        <v>36</v>
      </c>
      <c r="G233" s="49">
        <v>0</v>
      </c>
      <c r="H233" s="49">
        <v>0</v>
      </c>
      <c r="I233" s="50">
        <v>5337700</v>
      </c>
      <c r="J233" s="50"/>
      <c r="K233" s="50"/>
      <c r="L233" s="50">
        <v>748300</v>
      </c>
      <c r="M233" s="48"/>
      <c r="N233" s="50">
        <f t="shared" si="6"/>
        <v>6086000</v>
      </c>
      <c r="O233" s="38"/>
      <c r="P233" s="51">
        <f t="shared" si="7"/>
        <v>6086000</v>
      </c>
    </row>
    <row r="234" spans="1:16" ht="60">
      <c r="A234" s="47" t="s">
        <v>219</v>
      </c>
      <c r="B234" s="48">
        <v>874736</v>
      </c>
      <c r="C234" s="48">
        <v>5873144</v>
      </c>
      <c r="D234" s="49" t="s">
        <v>40</v>
      </c>
      <c r="E234" s="49">
        <v>0</v>
      </c>
      <c r="F234" s="49">
        <v>65</v>
      </c>
      <c r="G234" s="49">
        <v>0</v>
      </c>
      <c r="H234" s="49">
        <v>0</v>
      </c>
      <c r="I234" s="50">
        <v>8837100</v>
      </c>
      <c r="J234" s="50"/>
      <c r="K234" s="50"/>
      <c r="L234" s="50">
        <v>1363400</v>
      </c>
      <c r="M234" s="48"/>
      <c r="N234" s="50">
        <f t="shared" si="6"/>
        <v>10200500</v>
      </c>
      <c r="O234" s="38"/>
      <c r="P234" s="51">
        <f t="shared" si="7"/>
        <v>10200500</v>
      </c>
    </row>
    <row r="235" spans="1:16" ht="60">
      <c r="A235" s="47" t="s">
        <v>219</v>
      </c>
      <c r="B235" s="48">
        <v>874736</v>
      </c>
      <c r="C235" s="48">
        <v>2149967</v>
      </c>
      <c r="D235" s="49" t="s">
        <v>40</v>
      </c>
      <c r="E235" s="49">
        <v>0</v>
      </c>
      <c r="F235" s="49">
        <v>28</v>
      </c>
      <c r="G235" s="49">
        <v>0</v>
      </c>
      <c r="H235" s="49">
        <v>0</v>
      </c>
      <c r="I235" s="50">
        <v>3709200</v>
      </c>
      <c r="J235" s="50"/>
      <c r="K235" s="50"/>
      <c r="L235" s="50"/>
      <c r="M235" s="48">
        <v>1854600</v>
      </c>
      <c r="N235" s="50">
        <f t="shared" si="6"/>
        <v>1854600</v>
      </c>
      <c r="O235" s="38"/>
      <c r="P235" s="51">
        <f t="shared" si="7"/>
        <v>1854600</v>
      </c>
    </row>
    <row r="236" spans="1:16" ht="45">
      <c r="A236" s="47" t="s">
        <v>221</v>
      </c>
      <c r="B236" s="48">
        <v>71234411</v>
      </c>
      <c r="C236" s="48">
        <v>9921005</v>
      </c>
      <c r="D236" s="49" t="s">
        <v>40</v>
      </c>
      <c r="E236" s="49">
        <v>0</v>
      </c>
      <c r="F236" s="49">
        <v>130</v>
      </c>
      <c r="G236" s="49">
        <v>0</v>
      </c>
      <c r="H236" s="49">
        <v>0</v>
      </c>
      <c r="I236" s="50">
        <v>12702400</v>
      </c>
      <c r="J236" s="50"/>
      <c r="K236" s="50"/>
      <c r="L236" s="50">
        <v>1959800</v>
      </c>
      <c r="M236" s="48"/>
      <c r="N236" s="50">
        <f t="shared" si="6"/>
        <v>14662200</v>
      </c>
      <c r="O236" s="38"/>
      <c r="P236" s="51">
        <f t="shared" si="7"/>
        <v>14662200</v>
      </c>
    </row>
    <row r="237" spans="1:16" ht="60">
      <c r="A237" s="47" t="s">
        <v>223</v>
      </c>
      <c r="B237" s="48">
        <v>75009897</v>
      </c>
      <c r="C237" s="48">
        <v>5188116</v>
      </c>
      <c r="D237" s="49" t="s">
        <v>37</v>
      </c>
      <c r="E237" s="49">
        <v>2</v>
      </c>
      <c r="F237" s="49">
        <v>0</v>
      </c>
      <c r="G237" s="49">
        <v>0</v>
      </c>
      <c r="H237" s="49">
        <v>0</v>
      </c>
      <c r="I237" s="50">
        <v>615500</v>
      </c>
      <c r="J237" s="50"/>
      <c r="K237" s="50"/>
      <c r="L237" s="50">
        <v>95000</v>
      </c>
      <c r="M237" s="48"/>
      <c r="N237" s="50">
        <f t="shared" si="6"/>
        <v>710500</v>
      </c>
      <c r="O237" s="38"/>
      <c r="P237" s="51">
        <f t="shared" si="7"/>
        <v>710500</v>
      </c>
    </row>
    <row r="238" spans="1:16" ht="60">
      <c r="A238" s="47" t="s">
        <v>223</v>
      </c>
      <c r="B238" s="48">
        <v>75009897</v>
      </c>
      <c r="C238" s="48">
        <v>5431724</v>
      </c>
      <c r="D238" s="49" t="s">
        <v>40</v>
      </c>
      <c r="E238" s="49">
        <v>0</v>
      </c>
      <c r="F238" s="49">
        <v>102</v>
      </c>
      <c r="G238" s="49">
        <v>0</v>
      </c>
      <c r="H238" s="49">
        <v>0</v>
      </c>
      <c r="I238" s="50">
        <v>8929500</v>
      </c>
      <c r="J238" s="50"/>
      <c r="K238" s="50"/>
      <c r="L238" s="50">
        <v>1377700</v>
      </c>
      <c r="M238" s="48"/>
      <c r="N238" s="50">
        <f t="shared" si="6"/>
        <v>10307200</v>
      </c>
      <c r="O238" s="38"/>
      <c r="P238" s="51">
        <f t="shared" si="7"/>
        <v>10307200</v>
      </c>
    </row>
    <row r="239" spans="1:16" ht="60">
      <c r="A239" s="47" t="s">
        <v>223</v>
      </c>
      <c r="B239" s="48">
        <v>75009897</v>
      </c>
      <c r="C239" s="48">
        <v>5688683</v>
      </c>
      <c r="D239" s="49" t="s">
        <v>30</v>
      </c>
      <c r="E239" s="49">
        <v>0</v>
      </c>
      <c r="F239" s="49">
        <v>10</v>
      </c>
      <c r="G239" s="49">
        <v>0</v>
      </c>
      <c r="H239" s="49">
        <v>0</v>
      </c>
      <c r="I239" s="50">
        <v>1217900</v>
      </c>
      <c r="J239" s="50"/>
      <c r="K239" s="50"/>
      <c r="L239" s="50">
        <v>187900</v>
      </c>
      <c r="M239" s="48"/>
      <c r="N239" s="50">
        <f t="shared" si="6"/>
        <v>1405800</v>
      </c>
      <c r="O239" s="38"/>
      <c r="P239" s="51">
        <f t="shared" si="7"/>
        <v>1405800</v>
      </c>
    </row>
    <row r="240" spans="1:16" ht="60">
      <c r="A240" s="47" t="s">
        <v>223</v>
      </c>
      <c r="B240" s="48">
        <v>75009897</v>
      </c>
      <c r="C240" s="48">
        <v>6696492</v>
      </c>
      <c r="D240" s="49" t="s">
        <v>27</v>
      </c>
      <c r="E240" s="49">
        <v>0</v>
      </c>
      <c r="F240" s="49">
        <v>4</v>
      </c>
      <c r="G240" s="49">
        <v>0</v>
      </c>
      <c r="H240" s="49">
        <v>0</v>
      </c>
      <c r="I240" s="50">
        <v>872200</v>
      </c>
      <c r="J240" s="50"/>
      <c r="K240" s="50"/>
      <c r="L240" s="50">
        <v>134600</v>
      </c>
      <c r="M240" s="48"/>
      <c r="N240" s="50">
        <f t="shared" si="6"/>
        <v>1006800</v>
      </c>
      <c r="O240" s="38"/>
      <c r="P240" s="51">
        <f t="shared" si="7"/>
        <v>1006800</v>
      </c>
    </row>
    <row r="241" spans="1:16" ht="60">
      <c r="A241" s="47" t="s">
        <v>225</v>
      </c>
      <c r="B241" s="48">
        <v>71229141</v>
      </c>
      <c r="C241" s="48">
        <v>7450084</v>
      </c>
      <c r="D241" s="49" t="s">
        <v>40</v>
      </c>
      <c r="E241" s="49">
        <v>0</v>
      </c>
      <c r="F241" s="49">
        <v>104</v>
      </c>
      <c r="G241" s="49">
        <v>0</v>
      </c>
      <c r="H241" s="49">
        <v>0</v>
      </c>
      <c r="I241" s="50">
        <v>14239200</v>
      </c>
      <c r="J241" s="50"/>
      <c r="K241" s="50"/>
      <c r="L241" s="50">
        <v>2196900</v>
      </c>
      <c r="M241" s="48"/>
      <c r="N241" s="50">
        <f t="shared" si="6"/>
        <v>16436100</v>
      </c>
      <c r="O241" s="38"/>
      <c r="P241" s="51">
        <f t="shared" si="7"/>
        <v>16436100</v>
      </c>
    </row>
    <row r="242" spans="1:16" ht="45">
      <c r="A242" s="47" t="s">
        <v>227</v>
      </c>
      <c r="B242" s="48">
        <v>71234403</v>
      </c>
      <c r="C242" s="48">
        <v>5286623</v>
      </c>
      <c r="D242" s="49" t="s">
        <v>40</v>
      </c>
      <c r="E242" s="49">
        <v>0</v>
      </c>
      <c r="F242" s="49">
        <v>95</v>
      </c>
      <c r="G242" s="49">
        <v>0</v>
      </c>
      <c r="H242" s="49">
        <v>0</v>
      </c>
      <c r="I242" s="50">
        <v>8310400</v>
      </c>
      <c r="J242" s="50"/>
      <c r="K242" s="50"/>
      <c r="L242" s="50">
        <v>1282200</v>
      </c>
      <c r="M242" s="48"/>
      <c r="N242" s="50">
        <f t="shared" si="6"/>
        <v>9592600</v>
      </c>
      <c r="O242" s="38"/>
      <c r="P242" s="51">
        <f t="shared" si="7"/>
        <v>9592600</v>
      </c>
    </row>
    <row r="243" spans="1:16" ht="105">
      <c r="A243" s="47" t="s">
        <v>229</v>
      </c>
      <c r="B243" s="48">
        <v>71234420</v>
      </c>
      <c r="C243" s="48">
        <v>1284245</v>
      </c>
      <c r="D243" s="49" t="s">
        <v>49</v>
      </c>
      <c r="E243" s="49">
        <v>0</v>
      </c>
      <c r="F243" s="49">
        <v>50</v>
      </c>
      <c r="G243" s="49">
        <v>0</v>
      </c>
      <c r="H243" s="49">
        <v>0</v>
      </c>
      <c r="I243" s="50">
        <v>12068900</v>
      </c>
      <c r="J243" s="50"/>
      <c r="K243" s="50"/>
      <c r="L243" s="50">
        <v>1286000</v>
      </c>
      <c r="M243" s="48"/>
      <c r="N243" s="50">
        <f t="shared" si="6"/>
        <v>13354900</v>
      </c>
      <c r="O243" s="38"/>
      <c r="P243" s="51">
        <f t="shared" si="7"/>
        <v>13354900</v>
      </c>
    </row>
    <row r="244" spans="1:16" ht="30">
      <c r="A244" s="47" t="s">
        <v>231</v>
      </c>
      <c r="B244" s="48">
        <v>69342288</v>
      </c>
      <c r="C244" s="48">
        <v>7155077</v>
      </c>
      <c r="D244" s="49" t="s">
        <v>37</v>
      </c>
      <c r="E244" s="49">
        <v>5.8</v>
      </c>
      <c r="F244" s="49">
        <v>0</v>
      </c>
      <c r="G244" s="49">
        <v>0</v>
      </c>
      <c r="H244" s="49">
        <v>0</v>
      </c>
      <c r="I244" s="50">
        <v>1996300</v>
      </c>
      <c r="J244" s="50"/>
      <c r="K244" s="50"/>
      <c r="L244" s="50">
        <v>308000</v>
      </c>
      <c r="M244" s="48"/>
      <c r="N244" s="50">
        <f t="shared" si="6"/>
        <v>2304300</v>
      </c>
      <c r="O244" s="38"/>
      <c r="P244" s="51">
        <f t="shared" si="7"/>
        <v>2304300</v>
      </c>
    </row>
    <row r="245" spans="1:16" ht="75">
      <c r="A245" s="47" t="s">
        <v>233</v>
      </c>
      <c r="B245" s="48">
        <v>63834294</v>
      </c>
      <c r="C245" s="48">
        <v>2390237</v>
      </c>
      <c r="D245" s="49" t="s">
        <v>37</v>
      </c>
      <c r="E245" s="49">
        <v>8</v>
      </c>
      <c r="F245" s="49">
        <v>0</v>
      </c>
      <c r="G245" s="49">
        <v>0</v>
      </c>
      <c r="H245" s="49">
        <v>0</v>
      </c>
      <c r="I245" s="50">
        <v>2776200</v>
      </c>
      <c r="J245" s="50"/>
      <c r="K245" s="50"/>
      <c r="L245" s="50">
        <v>428300</v>
      </c>
      <c r="M245" s="48"/>
      <c r="N245" s="50">
        <f t="shared" si="6"/>
        <v>3204500</v>
      </c>
      <c r="O245" s="38"/>
      <c r="P245" s="51">
        <f t="shared" si="7"/>
        <v>3204500</v>
      </c>
    </row>
    <row r="246" spans="1:16" ht="75">
      <c r="A246" s="47" t="s">
        <v>233</v>
      </c>
      <c r="B246" s="48">
        <v>63834294</v>
      </c>
      <c r="C246" s="48">
        <v>4620437</v>
      </c>
      <c r="D246" s="49" t="s">
        <v>25</v>
      </c>
      <c r="E246" s="49">
        <v>3</v>
      </c>
      <c r="F246" s="49">
        <v>0</v>
      </c>
      <c r="G246" s="49">
        <v>0</v>
      </c>
      <c r="H246" s="49">
        <v>0</v>
      </c>
      <c r="I246" s="50">
        <v>556600</v>
      </c>
      <c r="J246" s="50"/>
      <c r="K246" s="50"/>
      <c r="L246" s="50">
        <v>85800</v>
      </c>
      <c r="M246" s="48"/>
      <c r="N246" s="50">
        <f t="shared" si="6"/>
        <v>642400</v>
      </c>
      <c r="O246" s="38"/>
      <c r="P246" s="51">
        <f t="shared" si="7"/>
        <v>642400</v>
      </c>
    </row>
    <row r="247" spans="1:16" ht="75">
      <c r="A247" s="47" t="s">
        <v>233</v>
      </c>
      <c r="B247" s="48">
        <v>63834294</v>
      </c>
      <c r="C247" s="48">
        <v>8961411</v>
      </c>
      <c r="D247" s="49" t="s">
        <v>27</v>
      </c>
      <c r="E247" s="49">
        <v>0</v>
      </c>
      <c r="F247" s="49">
        <v>4</v>
      </c>
      <c r="G247" s="49">
        <v>0</v>
      </c>
      <c r="H247" s="49">
        <v>0</v>
      </c>
      <c r="I247" s="50">
        <v>587900</v>
      </c>
      <c r="J247" s="50"/>
      <c r="K247" s="50"/>
      <c r="L247" s="50">
        <v>90700</v>
      </c>
      <c r="M247" s="48"/>
      <c r="N247" s="50">
        <f t="shared" si="6"/>
        <v>678600</v>
      </c>
      <c r="O247" s="38"/>
      <c r="P247" s="51">
        <f t="shared" si="7"/>
        <v>678600</v>
      </c>
    </row>
    <row r="248" spans="1:16" ht="60">
      <c r="A248" s="47" t="s">
        <v>235</v>
      </c>
      <c r="B248" s="48">
        <v>24678961</v>
      </c>
      <c r="C248" s="48">
        <v>2737309</v>
      </c>
      <c r="D248" s="49" t="s">
        <v>30</v>
      </c>
      <c r="E248" s="49">
        <v>0</v>
      </c>
      <c r="F248" s="49">
        <v>70</v>
      </c>
      <c r="G248" s="49">
        <v>0</v>
      </c>
      <c r="H248" s="49">
        <v>0</v>
      </c>
      <c r="I248" s="50">
        <v>8290600</v>
      </c>
      <c r="J248" s="50"/>
      <c r="K248" s="50"/>
      <c r="L248" s="50">
        <v>1279200</v>
      </c>
      <c r="M248" s="48"/>
      <c r="N248" s="50">
        <f t="shared" si="6"/>
        <v>9569800</v>
      </c>
      <c r="O248" s="38"/>
      <c r="P248" s="51">
        <f t="shared" si="7"/>
        <v>9569800</v>
      </c>
    </row>
    <row r="249" spans="1:16" ht="45">
      <c r="A249" s="47" t="s">
        <v>235</v>
      </c>
      <c r="B249" s="48">
        <v>24678961</v>
      </c>
      <c r="C249" s="48">
        <v>7173961</v>
      </c>
      <c r="D249" s="49" t="s">
        <v>40</v>
      </c>
      <c r="E249" s="49">
        <v>0</v>
      </c>
      <c r="F249" s="49">
        <v>30</v>
      </c>
      <c r="G249" s="49">
        <v>0</v>
      </c>
      <c r="H249" s="49">
        <v>0</v>
      </c>
      <c r="I249" s="50">
        <v>3555300</v>
      </c>
      <c r="J249" s="50"/>
      <c r="K249" s="50"/>
      <c r="L249" s="50">
        <v>548600</v>
      </c>
      <c r="M249" s="48"/>
      <c r="N249" s="50">
        <f t="shared" si="6"/>
        <v>4103900</v>
      </c>
      <c r="O249" s="38"/>
      <c r="P249" s="51">
        <f t="shared" si="7"/>
        <v>4103900</v>
      </c>
    </row>
    <row r="250" spans="1:16" ht="75">
      <c r="A250" s="47" t="s">
        <v>237</v>
      </c>
      <c r="B250" s="48">
        <v>70566241</v>
      </c>
      <c r="C250" s="48">
        <v>1388181</v>
      </c>
      <c r="D250" s="49" t="s">
        <v>548</v>
      </c>
      <c r="E250" s="49">
        <v>4</v>
      </c>
      <c r="F250" s="49">
        <v>0</v>
      </c>
      <c r="G250" s="49">
        <v>0</v>
      </c>
      <c r="H250" s="49">
        <v>0</v>
      </c>
      <c r="I250" s="50">
        <v>1180400</v>
      </c>
      <c r="J250" s="50"/>
      <c r="K250" s="50"/>
      <c r="L250" s="50">
        <v>208400</v>
      </c>
      <c r="M250" s="48"/>
      <c r="N250" s="50">
        <f t="shared" si="6"/>
        <v>1388800</v>
      </c>
      <c r="O250" s="38"/>
      <c r="P250" s="51">
        <f t="shared" si="7"/>
        <v>1388800</v>
      </c>
    </row>
    <row r="251" spans="1:16" ht="45">
      <c r="A251" s="47" t="s">
        <v>237</v>
      </c>
      <c r="B251" s="48">
        <v>70566241</v>
      </c>
      <c r="C251" s="48">
        <v>6253820</v>
      </c>
      <c r="D251" s="49" t="s">
        <v>40</v>
      </c>
      <c r="E251" s="49">
        <v>0</v>
      </c>
      <c r="F251" s="49">
        <v>76</v>
      </c>
      <c r="G251" s="49">
        <v>0</v>
      </c>
      <c r="H251" s="49">
        <v>0</v>
      </c>
      <c r="I251" s="50">
        <v>6737200</v>
      </c>
      <c r="J251" s="50"/>
      <c r="K251" s="50"/>
      <c r="L251" s="50">
        <v>1039500</v>
      </c>
      <c r="M251" s="48"/>
      <c r="N251" s="50">
        <f t="shared" si="6"/>
        <v>7776700</v>
      </c>
      <c r="O251" s="38"/>
      <c r="P251" s="51">
        <f t="shared" si="7"/>
        <v>7776700</v>
      </c>
    </row>
    <row r="252" spans="1:16" ht="60">
      <c r="A252" s="47" t="s">
        <v>237</v>
      </c>
      <c r="B252" s="48">
        <v>70566241</v>
      </c>
      <c r="C252" s="48">
        <v>7770879</v>
      </c>
      <c r="D252" s="49" t="s">
        <v>30</v>
      </c>
      <c r="E252" s="49">
        <v>0</v>
      </c>
      <c r="F252" s="49">
        <v>14</v>
      </c>
      <c r="G252" s="49">
        <v>0</v>
      </c>
      <c r="H252" s="49">
        <v>0</v>
      </c>
      <c r="I252" s="50">
        <v>2031400</v>
      </c>
      <c r="J252" s="50"/>
      <c r="K252" s="50"/>
      <c r="L252" s="50">
        <v>140300</v>
      </c>
      <c r="M252" s="48"/>
      <c r="N252" s="50">
        <f t="shared" si="6"/>
        <v>2171700</v>
      </c>
      <c r="O252" s="38"/>
      <c r="P252" s="51">
        <f t="shared" si="7"/>
        <v>2171700</v>
      </c>
    </row>
    <row r="253" spans="1:16" ht="45">
      <c r="A253" s="47" t="s">
        <v>237</v>
      </c>
      <c r="B253" s="48">
        <v>70566241</v>
      </c>
      <c r="C253" s="48">
        <v>9121980</v>
      </c>
      <c r="D253" s="49" t="s">
        <v>37</v>
      </c>
      <c r="E253" s="49">
        <v>9.5</v>
      </c>
      <c r="F253" s="49">
        <v>0</v>
      </c>
      <c r="G253" s="49">
        <v>0</v>
      </c>
      <c r="H253" s="49">
        <v>0</v>
      </c>
      <c r="I253" s="50">
        <v>2476800</v>
      </c>
      <c r="J253" s="50"/>
      <c r="K253" s="50"/>
      <c r="L253" s="50">
        <v>382100</v>
      </c>
      <c r="M253" s="48"/>
      <c r="N253" s="50">
        <f t="shared" si="6"/>
        <v>2858900</v>
      </c>
      <c r="O253" s="38"/>
      <c r="P253" s="51">
        <f t="shared" si="7"/>
        <v>2858900</v>
      </c>
    </row>
    <row r="254" spans="1:16" ht="45">
      <c r="A254" s="47" t="s">
        <v>237</v>
      </c>
      <c r="B254" s="48">
        <v>70566241</v>
      </c>
      <c r="C254" s="48">
        <v>9132885</v>
      </c>
      <c r="D254" s="49" t="s">
        <v>25</v>
      </c>
      <c r="E254" s="49">
        <v>1.6</v>
      </c>
      <c r="F254" s="49">
        <v>0</v>
      </c>
      <c r="G254" s="49">
        <v>0</v>
      </c>
      <c r="H254" s="49">
        <v>0</v>
      </c>
      <c r="I254" s="50">
        <v>514300</v>
      </c>
      <c r="J254" s="50"/>
      <c r="K254" s="50"/>
      <c r="L254" s="50">
        <v>79400</v>
      </c>
      <c r="M254" s="48"/>
      <c r="N254" s="50">
        <f t="shared" si="6"/>
        <v>593700</v>
      </c>
      <c r="O254" s="38"/>
      <c r="P254" s="51">
        <f t="shared" si="7"/>
        <v>593700</v>
      </c>
    </row>
    <row r="255" spans="1:16" ht="135">
      <c r="A255" s="47" t="s">
        <v>239</v>
      </c>
      <c r="B255" s="48">
        <v>47515147</v>
      </c>
      <c r="C255" s="48">
        <v>6843555</v>
      </c>
      <c r="D255" s="49" t="s">
        <v>26</v>
      </c>
      <c r="E255" s="49">
        <v>1.02</v>
      </c>
      <c r="F255" s="49">
        <v>0</v>
      </c>
      <c r="G255" s="49">
        <v>0</v>
      </c>
      <c r="H255" s="49">
        <v>0</v>
      </c>
      <c r="I255" s="50">
        <v>238100</v>
      </c>
      <c r="J255" s="50"/>
      <c r="K255" s="50"/>
      <c r="L255" s="50">
        <v>42100</v>
      </c>
      <c r="M255" s="48"/>
      <c r="N255" s="50">
        <f t="shared" si="6"/>
        <v>280200</v>
      </c>
      <c r="O255" s="38"/>
      <c r="P255" s="51">
        <f t="shared" si="7"/>
        <v>280200</v>
      </c>
    </row>
    <row r="256" spans="1:16" ht="135">
      <c r="A256" s="47" t="s">
        <v>239</v>
      </c>
      <c r="B256" s="48">
        <v>47515147</v>
      </c>
      <c r="C256" s="48">
        <v>7731648</v>
      </c>
      <c r="D256" s="49" t="s">
        <v>37</v>
      </c>
      <c r="E256" s="49">
        <v>4.3499999999999996</v>
      </c>
      <c r="F256" s="49">
        <v>0</v>
      </c>
      <c r="G256" s="49">
        <v>0</v>
      </c>
      <c r="H256" s="49">
        <v>0</v>
      </c>
      <c r="I256" s="50">
        <v>1389000</v>
      </c>
      <c r="J256" s="50"/>
      <c r="K256" s="50"/>
      <c r="L256" s="50">
        <v>214300</v>
      </c>
      <c r="M256" s="48"/>
      <c r="N256" s="50">
        <f t="shared" si="6"/>
        <v>1603300</v>
      </c>
      <c r="O256" s="38"/>
      <c r="P256" s="51">
        <f t="shared" si="7"/>
        <v>1603300</v>
      </c>
    </row>
    <row r="257" spans="1:16" ht="60">
      <c r="A257" s="47" t="s">
        <v>241</v>
      </c>
      <c r="B257" s="48">
        <v>874647</v>
      </c>
      <c r="C257" s="48">
        <v>3289798</v>
      </c>
      <c r="D257" s="49" t="s">
        <v>40</v>
      </c>
      <c r="E257" s="49">
        <v>0</v>
      </c>
      <c r="F257" s="49">
        <v>82</v>
      </c>
      <c r="G257" s="49">
        <v>0</v>
      </c>
      <c r="H257" s="49">
        <v>0</v>
      </c>
      <c r="I257" s="50">
        <v>11549200</v>
      </c>
      <c r="J257" s="50"/>
      <c r="K257" s="50"/>
      <c r="L257" s="50">
        <v>1758600</v>
      </c>
      <c r="M257" s="48"/>
      <c r="N257" s="50">
        <f t="shared" si="6"/>
        <v>13307800</v>
      </c>
      <c r="O257" s="38"/>
      <c r="P257" s="51">
        <f t="shared" si="7"/>
        <v>13307800</v>
      </c>
    </row>
    <row r="258" spans="1:16">
      <c r="A258" s="47" t="s">
        <v>243</v>
      </c>
      <c r="B258" s="48">
        <v>24743054</v>
      </c>
      <c r="C258" s="48">
        <v>7877605</v>
      </c>
      <c r="D258" s="49" t="s">
        <v>107</v>
      </c>
      <c r="E258" s="49">
        <v>5</v>
      </c>
      <c r="F258" s="49">
        <v>0</v>
      </c>
      <c r="G258" s="49">
        <v>0</v>
      </c>
      <c r="H258" s="49">
        <v>0</v>
      </c>
      <c r="I258" s="50">
        <v>2712000</v>
      </c>
      <c r="J258" s="50"/>
      <c r="K258" s="50"/>
      <c r="L258" s="50">
        <v>478700</v>
      </c>
      <c r="M258" s="48"/>
      <c r="N258" s="50">
        <f t="shared" si="6"/>
        <v>3190700</v>
      </c>
      <c r="O258" s="38"/>
      <c r="P258" s="51">
        <f t="shared" si="7"/>
        <v>3190700</v>
      </c>
    </row>
    <row r="259" spans="1:16" ht="45">
      <c r="A259" s="47" t="s">
        <v>549</v>
      </c>
      <c r="B259" s="48">
        <v>73634794</v>
      </c>
      <c r="C259" s="48">
        <v>1323427</v>
      </c>
      <c r="D259" s="49" t="s">
        <v>45</v>
      </c>
      <c r="E259" s="49">
        <v>2</v>
      </c>
      <c r="F259" s="49">
        <v>0</v>
      </c>
      <c r="G259" s="49">
        <v>0</v>
      </c>
      <c r="H259" s="49">
        <v>0</v>
      </c>
      <c r="I259" s="50">
        <v>721100</v>
      </c>
      <c r="J259" s="50"/>
      <c r="K259" s="50"/>
      <c r="L259" s="50">
        <v>127300</v>
      </c>
      <c r="M259" s="48"/>
      <c r="N259" s="50">
        <f t="shared" si="6"/>
        <v>848400</v>
      </c>
      <c r="O259" s="38"/>
      <c r="P259" s="51">
        <f t="shared" si="7"/>
        <v>848400</v>
      </c>
    </row>
    <row r="260" spans="1:16" ht="135">
      <c r="A260" s="47" t="s">
        <v>570</v>
      </c>
      <c r="B260" s="48">
        <v>1510231</v>
      </c>
      <c r="C260" s="48">
        <v>5381056</v>
      </c>
      <c r="D260" s="49" t="s">
        <v>26</v>
      </c>
      <c r="E260" s="49">
        <v>1.5</v>
      </c>
      <c r="F260" s="49">
        <v>0</v>
      </c>
      <c r="G260" s="49">
        <v>0</v>
      </c>
      <c r="H260" s="49">
        <v>0</v>
      </c>
      <c r="I260" s="50">
        <v>632600</v>
      </c>
      <c r="J260" s="50"/>
      <c r="K260" s="50"/>
      <c r="L260" s="50">
        <v>111700</v>
      </c>
      <c r="M260" s="48"/>
      <c r="N260" s="50">
        <f t="shared" si="6"/>
        <v>744300</v>
      </c>
      <c r="O260" s="38"/>
      <c r="P260" s="51">
        <f t="shared" si="7"/>
        <v>744300</v>
      </c>
    </row>
    <row r="261" spans="1:16" ht="30">
      <c r="A261" s="47" t="s">
        <v>245</v>
      </c>
      <c r="B261" s="48">
        <v>48678767</v>
      </c>
      <c r="C261" s="48">
        <v>2261593</v>
      </c>
      <c r="D261" s="49" t="s">
        <v>50</v>
      </c>
      <c r="E261" s="49">
        <v>0</v>
      </c>
      <c r="F261" s="49">
        <v>34</v>
      </c>
      <c r="G261" s="49">
        <v>0</v>
      </c>
      <c r="H261" s="49">
        <v>0</v>
      </c>
      <c r="I261" s="50">
        <v>6648200</v>
      </c>
      <c r="J261" s="50"/>
      <c r="K261" s="50"/>
      <c r="L261" s="50">
        <v>1025700</v>
      </c>
      <c r="M261" s="48"/>
      <c r="N261" s="50">
        <f t="shared" si="6"/>
        <v>7673900</v>
      </c>
      <c r="O261" s="38">
        <v>837848.66</v>
      </c>
      <c r="P261" s="51">
        <f t="shared" si="7"/>
        <v>6836051.3399999999</v>
      </c>
    </row>
    <row r="262" spans="1:16" ht="45">
      <c r="A262" s="47" t="s">
        <v>245</v>
      </c>
      <c r="B262" s="48">
        <v>48678767</v>
      </c>
      <c r="C262" s="48">
        <v>3044566</v>
      </c>
      <c r="D262" s="49" t="s">
        <v>414</v>
      </c>
      <c r="E262" s="49">
        <v>37.5</v>
      </c>
      <c r="F262" s="49">
        <v>0</v>
      </c>
      <c r="G262" s="49">
        <v>0</v>
      </c>
      <c r="H262" s="49">
        <v>0</v>
      </c>
      <c r="I262" s="50">
        <v>16161300</v>
      </c>
      <c r="J262" s="50"/>
      <c r="K262" s="50"/>
      <c r="L262" s="50">
        <v>2852000</v>
      </c>
      <c r="M262" s="48"/>
      <c r="N262" s="50">
        <f t="shared" si="6"/>
        <v>19013300</v>
      </c>
      <c r="O262" s="38">
        <v>3549149.34</v>
      </c>
      <c r="P262" s="51">
        <f t="shared" si="7"/>
        <v>15464150.66</v>
      </c>
    </row>
    <row r="263" spans="1:16" ht="45">
      <c r="A263" s="47" t="s">
        <v>245</v>
      </c>
      <c r="B263" s="48">
        <v>48678767</v>
      </c>
      <c r="C263" s="48">
        <v>5904721</v>
      </c>
      <c r="D263" s="49" t="s">
        <v>414</v>
      </c>
      <c r="E263" s="49">
        <v>36.5</v>
      </c>
      <c r="F263" s="49">
        <v>0</v>
      </c>
      <c r="G263" s="49">
        <v>0</v>
      </c>
      <c r="H263" s="49">
        <v>0</v>
      </c>
      <c r="I263" s="50">
        <v>17958700</v>
      </c>
      <c r="J263" s="50"/>
      <c r="K263" s="50"/>
      <c r="L263" s="50">
        <v>3169200</v>
      </c>
      <c r="M263" s="48"/>
      <c r="N263" s="50">
        <f t="shared" si="6"/>
        <v>21127900</v>
      </c>
      <c r="O263" s="38">
        <v>3384836.51</v>
      </c>
      <c r="P263" s="51">
        <f t="shared" si="7"/>
        <v>17743063.490000002</v>
      </c>
    </row>
    <row r="264" spans="1:16" ht="45">
      <c r="A264" s="47" t="s">
        <v>247</v>
      </c>
      <c r="B264" s="48">
        <v>45701822</v>
      </c>
      <c r="C264" s="48">
        <v>4134002</v>
      </c>
      <c r="D264" s="49" t="s">
        <v>414</v>
      </c>
      <c r="E264" s="49">
        <v>42.4</v>
      </c>
      <c r="F264" s="49">
        <v>0</v>
      </c>
      <c r="G264" s="49">
        <v>0</v>
      </c>
      <c r="H264" s="49">
        <v>0</v>
      </c>
      <c r="I264" s="50">
        <v>26142700</v>
      </c>
      <c r="J264" s="50"/>
      <c r="K264" s="50"/>
      <c r="L264" s="50">
        <v>4613500</v>
      </c>
      <c r="M264" s="48"/>
      <c r="N264" s="50">
        <f t="shared" si="6"/>
        <v>30756200</v>
      </c>
      <c r="O264" s="38">
        <v>2466300</v>
      </c>
      <c r="P264" s="51">
        <f t="shared" si="7"/>
        <v>28289900</v>
      </c>
    </row>
    <row r="265" spans="1:16" ht="30">
      <c r="A265" s="47" t="s">
        <v>247</v>
      </c>
      <c r="B265" s="48">
        <v>45701822</v>
      </c>
      <c r="C265" s="48">
        <v>5878280</v>
      </c>
      <c r="D265" s="49" t="s">
        <v>50</v>
      </c>
      <c r="E265" s="49">
        <v>0</v>
      </c>
      <c r="F265" s="49">
        <v>36</v>
      </c>
      <c r="G265" s="49">
        <v>0</v>
      </c>
      <c r="H265" s="49">
        <v>0</v>
      </c>
      <c r="I265" s="50">
        <v>9063900</v>
      </c>
      <c r="J265" s="50"/>
      <c r="K265" s="50"/>
      <c r="L265" s="50">
        <v>1398400</v>
      </c>
      <c r="M265" s="48"/>
      <c r="N265" s="50">
        <f t="shared" ref="N265:N328" si="8">I265+J265+K265+L265-M265</f>
        <v>10462300</v>
      </c>
      <c r="O265" s="38">
        <v>600000</v>
      </c>
      <c r="P265" s="51">
        <f t="shared" ref="P265:P328" si="9">I265+J265+K265+L265-M265-O265</f>
        <v>9862300</v>
      </c>
    </row>
    <row r="266" spans="1:16" ht="60">
      <c r="A266" s="47" t="s">
        <v>249</v>
      </c>
      <c r="B266" s="48">
        <v>27368921</v>
      </c>
      <c r="C266" s="48">
        <v>3145373</v>
      </c>
      <c r="D266" s="49" t="s">
        <v>30</v>
      </c>
      <c r="E266" s="49">
        <v>0</v>
      </c>
      <c r="F266" s="49">
        <v>60</v>
      </c>
      <c r="G266" s="49">
        <v>0</v>
      </c>
      <c r="H266" s="49">
        <v>0</v>
      </c>
      <c r="I266" s="50">
        <v>9689900</v>
      </c>
      <c r="J266" s="50"/>
      <c r="K266" s="50"/>
      <c r="L266" s="50">
        <v>35500</v>
      </c>
      <c r="M266" s="48"/>
      <c r="N266" s="50">
        <f t="shared" si="8"/>
        <v>9725400</v>
      </c>
      <c r="O266" s="38"/>
      <c r="P266" s="51">
        <f t="shared" si="9"/>
        <v>9725400</v>
      </c>
    </row>
    <row r="267" spans="1:16" ht="60">
      <c r="A267" s="47" t="s">
        <v>251</v>
      </c>
      <c r="B267" s="48">
        <v>27576612</v>
      </c>
      <c r="C267" s="48">
        <v>1106219</v>
      </c>
      <c r="D267" s="49" t="s">
        <v>422</v>
      </c>
      <c r="E267" s="49">
        <v>1.2</v>
      </c>
      <c r="F267" s="49">
        <v>0</v>
      </c>
      <c r="G267" s="49">
        <v>0</v>
      </c>
      <c r="H267" s="49">
        <v>0</v>
      </c>
      <c r="I267" s="50">
        <v>562000</v>
      </c>
      <c r="J267" s="50"/>
      <c r="K267" s="50"/>
      <c r="L267" s="50">
        <v>86700</v>
      </c>
      <c r="M267" s="48"/>
      <c r="N267" s="50">
        <f t="shared" si="8"/>
        <v>648700</v>
      </c>
      <c r="O267" s="38"/>
      <c r="P267" s="51">
        <f t="shared" si="9"/>
        <v>648700</v>
      </c>
    </row>
    <row r="268" spans="1:16" ht="45">
      <c r="A268" s="47" t="s">
        <v>251</v>
      </c>
      <c r="B268" s="48">
        <v>27576612</v>
      </c>
      <c r="C268" s="48">
        <v>2846826</v>
      </c>
      <c r="D268" s="49" t="s">
        <v>564</v>
      </c>
      <c r="E268" s="49">
        <v>2.95</v>
      </c>
      <c r="F268" s="49">
        <v>0</v>
      </c>
      <c r="G268" s="49">
        <v>0</v>
      </c>
      <c r="H268" s="49">
        <v>0</v>
      </c>
      <c r="I268" s="50">
        <v>1866600</v>
      </c>
      <c r="J268" s="50"/>
      <c r="K268" s="50"/>
      <c r="L268" s="50">
        <v>329500</v>
      </c>
      <c r="M268" s="48"/>
      <c r="N268" s="50">
        <f t="shared" si="8"/>
        <v>2196100</v>
      </c>
      <c r="O268" s="38"/>
      <c r="P268" s="51">
        <f t="shared" si="9"/>
        <v>2196100</v>
      </c>
    </row>
    <row r="269" spans="1:16" ht="45">
      <c r="A269" s="47" t="s">
        <v>251</v>
      </c>
      <c r="B269" s="48">
        <v>27576612</v>
      </c>
      <c r="C269" s="48">
        <v>3923580</v>
      </c>
      <c r="D269" s="49" t="s">
        <v>25</v>
      </c>
      <c r="E269" s="49">
        <v>3.35</v>
      </c>
      <c r="F269" s="49">
        <v>0</v>
      </c>
      <c r="G269" s="49">
        <v>0</v>
      </c>
      <c r="H269" s="49">
        <v>0</v>
      </c>
      <c r="I269" s="50">
        <v>1972800</v>
      </c>
      <c r="J269" s="50"/>
      <c r="K269" s="50"/>
      <c r="L269" s="50">
        <v>304400</v>
      </c>
      <c r="M269" s="48"/>
      <c r="N269" s="50">
        <f t="shared" si="8"/>
        <v>2277200</v>
      </c>
      <c r="O269" s="38"/>
      <c r="P269" s="51">
        <f t="shared" si="9"/>
        <v>2277200</v>
      </c>
    </row>
    <row r="270" spans="1:16" ht="45">
      <c r="A270" s="47" t="s">
        <v>251</v>
      </c>
      <c r="B270" s="48">
        <v>27576612</v>
      </c>
      <c r="C270" s="48">
        <v>3962921</v>
      </c>
      <c r="D270" s="49" t="s">
        <v>50</v>
      </c>
      <c r="E270" s="49">
        <v>0</v>
      </c>
      <c r="F270" s="49">
        <v>5</v>
      </c>
      <c r="G270" s="49">
        <v>0</v>
      </c>
      <c r="H270" s="49">
        <v>0</v>
      </c>
      <c r="I270" s="50">
        <v>896400</v>
      </c>
      <c r="J270" s="50"/>
      <c r="K270" s="50"/>
      <c r="L270" s="50">
        <v>138300</v>
      </c>
      <c r="M270" s="48"/>
      <c r="N270" s="50">
        <f t="shared" si="8"/>
        <v>1034700</v>
      </c>
      <c r="O270" s="38"/>
      <c r="P270" s="51">
        <f t="shared" si="9"/>
        <v>1034700</v>
      </c>
    </row>
    <row r="271" spans="1:16" ht="45">
      <c r="A271" s="47" t="s">
        <v>251</v>
      </c>
      <c r="B271" s="48">
        <v>27576612</v>
      </c>
      <c r="C271" s="48">
        <v>4751683</v>
      </c>
      <c r="D271" s="49" t="s">
        <v>80</v>
      </c>
      <c r="E271" s="49">
        <v>0</v>
      </c>
      <c r="F271" s="49">
        <v>23</v>
      </c>
      <c r="G271" s="49">
        <v>0</v>
      </c>
      <c r="H271" s="49">
        <v>0</v>
      </c>
      <c r="I271" s="50">
        <v>3292500</v>
      </c>
      <c r="J271" s="50"/>
      <c r="K271" s="50"/>
      <c r="L271" s="50">
        <v>508000</v>
      </c>
      <c r="M271" s="48"/>
      <c r="N271" s="50">
        <f t="shared" si="8"/>
        <v>3800500</v>
      </c>
      <c r="O271" s="38"/>
      <c r="P271" s="51">
        <f t="shared" si="9"/>
        <v>3800500</v>
      </c>
    </row>
    <row r="272" spans="1:16" ht="30">
      <c r="A272" s="47" t="s">
        <v>253</v>
      </c>
      <c r="B272" s="48">
        <v>4393066</v>
      </c>
      <c r="C272" s="48">
        <v>4186092</v>
      </c>
      <c r="D272" s="49" t="s">
        <v>25</v>
      </c>
      <c r="E272" s="49">
        <v>2.15</v>
      </c>
      <c r="F272" s="49">
        <v>0</v>
      </c>
      <c r="G272" s="49">
        <v>0</v>
      </c>
      <c r="H272" s="49">
        <v>0</v>
      </c>
      <c r="I272" s="50">
        <v>953400</v>
      </c>
      <c r="J272" s="50"/>
      <c r="K272" s="50"/>
      <c r="L272" s="50">
        <v>147100</v>
      </c>
      <c r="M272" s="48"/>
      <c r="N272" s="50">
        <f t="shared" si="8"/>
        <v>1100500</v>
      </c>
      <c r="O272" s="38"/>
      <c r="P272" s="51">
        <f t="shared" si="9"/>
        <v>1100500</v>
      </c>
    </row>
    <row r="273" spans="1:16" ht="30">
      <c r="A273" s="47" t="s">
        <v>255</v>
      </c>
      <c r="B273" s="48">
        <v>66000653</v>
      </c>
      <c r="C273" s="48">
        <v>1064953</v>
      </c>
      <c r="D273" s="49" t="s">
        <v>21</v>
      </c>
      <c r="E273" s="49">
        <v>0</v>
      </c>
      <c r="F273" s="49">
        <v>0</v>
      </c>
      <c r="G273" s="49">
        <v>35500</v>
      </c>
      <c r="H273" s="49">
        <v>0</v>
      </c>
      <c r="I273" s="50">
        <v>11863300</v>
      </c>
      <c r="J273" s="50"/>
      <c r="K273" s="50"/>
      <c r="L273" s="50">
        <v>1626700</v>
      </c>
      <c r="M273" s="48"/>
      <c r="N273" s="50">
        <f t="shared" si="8"/>
        <v>13490000</v>
      </c>
      <c r="O273" s="38"/>
      <c r="P273" s="51">
        <f t="shared" si="9"/>
        <v>13490000</v>
      </c>
    </row>
    <row r="274" spans="1:16" ht="30">
      <c r="A274" s="47" t="s">
        <v>257</v>
      </c>
      <c r="B274" s="48">
        <v>1615939</v>
      </c>
      <c r="C274" s="48">
        <v>5094785</v>
      </c>
      <c r="D274" s="49" t="s">
        <v>21</v>
      </c>
      <c r="E274" s="49">
        <v>0</v>
      </c>
      <c r="F274" s="49">
        <v>0</v>
      </c>
      <c r="G274" s="49">
        <v>1700</v>
      </c>
      <c r="H274" s="49">
        <v>0</v>
      </c>
      <c r="I274" s="50">
        <v>568100</v>
      </c>
      <c r="J274" s="50"/>
      <c r="K274" s="50"/>
      <c r="L274" s="50">
        <v>77900</v>
      </c>
      <c r="M274" s="48"/>
      <c r="N274" s="50">
        <f t="shared" si="8"/>
        <v>646000</v>
      </c>
      <c r="O274" s="38"/>
      <c r="P274" s="51">
        <f t="shared" si="9"/>
        <v>646000</v>
      </c>
    </row>
    <row r="275" spans="1:16" ht="30">
      <c r="A275" s="47" t="s">
        <v>259</v>
      </c>
      <c r="B275" s="48">
        <v>2319179</v>
      </c>
      <c r="C275" s="48">
        <v>2753249</v>
      </c>
      <c r="D275" s="49" t="s">
        <v>27</v>
      </c>
      <c r="E275" s="49">
        <v>2.8</v>
      </c>
      <c r="F275" s="49">
        <v>0</v>
      </c>
      <c r="G275" s="49">
        <v>0</v>
      </c>
      <c r="H275" s="49">
        <v>0</v>
      </c>
      <c r="I275" s="50">
        <v>1043900</v>
      </c>
      <c r="J275" s="50"/>
      <c r="K275" s="50"/>
      <c r="L275" s="50">
        <v>161100</v>
      </c>
      <c r="M275" s="48"/>
      <c r="N275" s="50">
        <f t="shared" si="8"/>
        <v>1205000</v>
      </c>
      <c r="O275" s="38"/>
      <c r="P275" s="51">
        <f t="shared" si="9"/>
        <v>1205000</v>
      </c>
    </row>
    <row r="276" spans="1:16" ht="60">
      <c r="A276" s="47" t="s">
        <v>259</v>
      </c>
      <c r="B276" s="48">
        <v>2319179</v>
      </c>
      <c r="C276" s="48">
        <v>2811556</v>
      </c>
      <c r="D276" s="49" t="s">
        <v>46</v>
      </c>
      <c r="E276" s="49">
        <v>0.6</v>
      </c>
      <c r="F276" s="49">
        <v>0</v>
      </c>
      <c r="G276" s="49">
        <v>0</v>
      </c>
      <c r="H276" s="49">
        <v>0</v>
      </c>
      <c r="I276" s="50">
        <v>213200</v>
      </c>
      <c r="J276" s="50"/>
      <c r="K276" s="50"/>
      <c r="L276" s="50">
        <v>37700</v>
      </c>
      <c r="M276" s="48"/>
      <c r="N276" s="50">
        <f t="shared" si="8"/>
        <v>250900</v>
      </c>
      <c r="O276" s="38"/>
      <c r="P276" s="51">
        <f t="shared" si="9"/>
        <v>250900</v>
      </c>
    </row>
    <row r="277" spans="1:16" ht="60">
      <c r="A277" s="47" t="s">
        <v>532</v>
      </c>
      <c r="B277" s="48">
        <v>5894271</v>
      </c>
      <c r="C277" s="48">
        <v>3208168</v>
      </c>
      <c r="D277" s="49" t="s">
        <v>46</v>
      </c>
      <c r="E277" s="49">
        <v>0.5</v>
      </c>
      <c r="F277" s="49">
        <v>0</v>
      </c>
      <c r="G277" s="49">
        <v>0</v>
      </c>
      <c r="H277" s="49">
        <v>0</v>
      </c>
      <c r="I277" s="50">
        <v>189800</v>
      </c>
      <c r="J277" s="50"/>
      <c r="K277" s="50"/>
      <c r="L277" s="50">
        <v>33600</v>
      </c>
      <c r="M277" s="48"/>
      <c r="N277" s="50">
        <f t="shared" si="8"/>
        <v>223400</v>
      </c>
      <c r="O277" s="38"/>
      <c r="P277" s="51">
        <f t="shared" si="9"/>
        <v>223400</v>
      </c>
    </row>
    <row r="278" spans="1:16" ht="30">
      <c r="A278" s="47" t="s">
        <v>532</v>
      </c>
      <c r="B278" s="48">
        <v>5894271</v>
      </c>
      <c r="C278" s="48">
        <v>4829159</v>
      </c>
      <c r="D278" s="49" t="s">
        <v>27</v>
      </c>
      <c r="E278" s="49">
        <v>2.5</v>
      </c>
      <c r="F278" s="49">
        <v>0</v>
      </c>
      <c r="G278" s="49">
        <v>0</v>
      </c>
      <c r="H278" s="49">
        <v>0</v>
      </c>
      <c r="I278" s="50">
        <v>905200</v>
      </c>
      <c r="J278" s="50"/>
      <c r="K278" s="50"/>
      <c r="L278" s="50">
        <v>139700</v>
      </c>
      <c r="M278" s="48"/>
      <c r="N278" s="50">
        <f t="shared" si="8"/>
        <v>1044900</v>
      </c>
      <c r="O278" s="38"/>
      <c r="P278" s="51">
        <f t="shared" si="9"/>
        <v>1044900</v>
      </c>
    </row>
    <row r="279" spans="1:16" ht="30">
      <c r="A279" s="47" t="s">
        <v>261</v>
      </c>
      <c r="B279" s="48">
        <v>47514329</v>
      </c>
      <c r="C279" s="48">
        <v>1205882</v>
      </c>
      <c r="D279" s="49" t="s">
        <v>74</v>
      </c>
      <c r="E279" s="49">
        <v>0</v>
      </c>
      <c r="F279" s="49">
        <v>0</v>
      </c>
      <c r="G279" s="49">
        <v>0</v>
      </c>
      <c r="H279" s="49">
        <v>365</v>
      </c>
      <c r="I279" s="50">
        <v>713500</v>
      </c>
      <c r="J279" s="50"/>
      <c r="K279" s="50"/>
      <c r="L279" s="50">
        <v>126000</v>
      </c>
      <c r="M279" s="48"/>
      <c r="N279" s="50">
        <f t="shared" si="8"/>
        <v>839500</v>
      </c>
      <c r="O279" s="38">
        <v>2059.62</v>
      </c>
      <c r="P279" s="51">
        <f t="shared" si="9"/>
        <v>837440.38</v>
      </c>
    </row>
    <row r="280" spans="1:16" ht="135">
      <c r="A280" s="47" t="s">
        <v>261</v>
      </c>
      <c r="B280" s="48">
        <v>47514329</v>
      </c>
      <c r="C280" s="48">
        <v>3419852</v>
      </c>
      <c r="D280" s="49" t="s">
        <v>26</v>
      </c>
      <c r="E280" s="49">
        <v>0.95</v>
      </c>
      <c r="F280" s="49">
        <v>0</v>
      </c>
      <c r="G280" s="49">
        <v>0</v>
      </c>
      <c r="H280" s="49">
        <v>0</v>
      </c>
      <c r="I280" s="50">
        <v>569700</v>
      </c>
      <c r="J280" s="50"/>
      <c r="K280" s="50"/>
      <c r="L280" s="50">
        <v>100600</v>
      </c>
      <c r="M280" s="48"/>
      <c r="N280" s="50">
        <f t="shared" si="8"/>
        <v>670300</v>
      </c>
      <c r="O280" s="38">
        <v>4057.12</v>
      </c>
      <c r="P280" s="51">
        <f t="shared" si="9"/>
        <v>666242.88</v>
      </c>
    </row>
    <row r="281" spans="1:16" ht="45">
      <c r="A281" s="47" t="s">
        <v>261</v>
      </c>
      <c r="B281" s="48">
        <v>47514329</v>
      </c>
      <c r="C281" s="48">
        <v>3754014</v>
      </c>
      <c r="D281" s="49" t="s">
        <v>414</v>
      </c>
      <c r="E281" s="49">
        <v>2.72</v>
      </c>
      <c r="F281" s="49">
        <v>0</v>
      </c>
      <c r="G281" s="49">
        <v>0</v>
      </c>
      <c r="H281" s="49">
        <v>0</v>
      </c>
      <c r="I281" s="50">
        <v>1466300</v>
      </c>
      <c r="J281" s="50"/>
      <c r="K281" s="50"/>
      <c r="L281" s="50">
        <v>258800</v>
      </c>
      <c r="M281" s="48"/>
      <c r="N281" s="50">
        <f t="shared" si="8"/>
        <v>1725100</v>
      </c>
      <c r="O281" s="38">
        <v>719.02</v>
      </c>
      <c r="P281" s="51">
        <f t="shared" si="9"/>
        <v>1724380.98</v>
      </c>
    </row>
    <row r="282" spans="1:16" ht="45">
      <c r="A282" s="47" t="s">
        <v>261</v>
      </c>
      <c r="B282" s="48">
        <v>47514329</v>
      </c>
      <c r="C282" s="48">
        <v>4459761</v>
      </c>
      <c r="D282" s="49" t="s">
        <v>45</v>
      </c>
      <c r="E282" s="49">
        <v>6.75</v>
      </c>
      <c r="F282" s="49">
        <v>0</v>
      </c>
      <c r="G282" s="49">
        <v>0</v>
      </c>
      <c r="H282" s="49">
        <v>0</v>
      </c>
      <c r="I282" s="50">
        <v>3813300</v>
      </c>
      <c r="J282" s="50"/>
      <c r="K282" s="50"/>
      <c r="L282" s="50">
        <v>673000</v>
      </c>
      <c r="M282" s="48"/>
      <c r="N282" s="50">
        <f t="shared" si="8"/>
        <v>4486300</v>
      </c>
      <c r="O282" s="38">
        <v>662.37</v>
      </c>
      <c r="P282" s="51">
        <f t="shared" si="9"/>
        <v>4485637.63</v>
      </c>
    </row>
    <row r="283" spans="1:16" ht="30">
      <c r="A283" s="47" t="s">
        <v>261</v>
      </c>
      <c r="B283" s="48">
        <v>47514329</v>
      </c>
      <c r="C283" s="48">
        <v>4620794</v>
      </c>
      <c r="D283" s="49" t="s">
        <v>25</v>
      </c>
      <c r="E283" s="49">
        <v>5.56</v>
      </c>
      <c r="F283" s="49">
        <v>0</v>
      </c>
      <c r="G283" s="49">
        <v>0</v>
      </c>
      <c r="H283" s="49">
        <v>0</v>
      </c>
      <c r="I283" s="50">
        <v>3188100</v>
      </c>
      <c r="J283" s="50"/>
      <c r="K283" s="50"/>
      <c r="L283" s="50">
        <v>491900</v>
      </c>
      <c r="M283" s="48"/>
      <c r="N283" s="50">
        <f t="shared" si="8"/>
        <v>3680000</v>
      </c>
      <c r="O283" s="38">
        <v>1800.86</v>
      </c>
      <c r="P283" s="51">
        <f t="shared" si="9"/>
        <v>3678199.14</v>
      </c>
    </row>
    <row r="284" spans="1:16" ht="30">
      <c r="A284" s="47" t="s">
        <v>261</v>
      </c>
      <c r="B284" s="48">
        <v>47514329</v>
      </c>
      <c r="C284" s="48">
        <v>6407791</v>
      </c>
      <c r="D284" s="49" t="s">
        <v>83</v>
      </c>
      <c r="E284" s="49">
        <v>3.44</v>
      </c>
      <c r="F284" s="49">
        <v>0</v>
      </c>
      <c r="G284" s="49">
        <v>0</v>
      </c>
      <c r="H284" s="49">
        <v>0</v>
      </c>
      <c r="I284" s="50">
        <v>2057400</v>
      </c>
      <c r="J284" s="50"/>
      <c r="K284" s="50"/>
      <c r="L284" s="50">
        <v>363100</v>
      </c>
      <c r="M284" s="48"/>
      <c r="N284" s="50">
        <f t="shared" si="8"/>
        <v>2420500</v>
      </c>
      <c r="O284" s="38">
        <v>32701.439999999999</v>
      </c>
      <c r="P284" s="51">
        <f t="shared" si="9"/>
        <v>2387798.56</v>
      </c>
    </row>
    <row r="285" spans="1:16" ht="30">
      <c r="A285" s="47" t="s">
        <v>261</v>
      </c>
      <c r="B285" s="48">
        <v>47514329</v>
      </c>
      <c r="C285" s="48">
        <v>9082139</v>
      </c>
      <c r="D285" s="49" t="s">
        <v>37</v>
      </c>
      <c r="E285" s="49">
        <v>10.5</v>
      </c>
      <c r="F285" s="49">
        <v>0</v>
      </c>
      <c r="G285" s="49">
        <v>0</v>
      </c>
      <c r="H285" s="49">
        <v>0</v>
      </c>
      <c r="I285" s="50">
        <v>3924800</v>
      </c>
      <c r="J285" s="50"/>
      <c r="K285" s="50"/>
      <c r="L285" s="50">
        <v>605500</v>
      </c>
      <c r="M285" s="48"/>
      <c r="N285" s="50">
        <f t="shared" si="8"/>
        <v>4530300</v>
      </c>
      <c r="O285" s="38">
        <v>2951.91</v>
      </c>
      <c r="P285" s="51">
        <f t="shared" si="9"/>
        <v>4527348.09</v>
      </c>
    </row>
    <row r="286" spans="1:16" ht="30">
      <c r="A286" s="47" t="s">
        <v>261</v>
      </c>
      <c r="B286" s="48">
        <v>47514329</v>
      </c>
      <c r="C286" s="48">
        <v>9321014</v>
      </c>
      <c r="D286" s="49" t="s">
        <v>562</v>
      </c>
      <c r="E286" s="49">
        <v>0</v>
      </c>
      <c r="F286" s="49">
        <v>46</v>
      </c>
      <c r="G286" s="49">
        <v>0</v>
      </c>
      <c r="H286" s="49">
        <v>0</v>
      </c>
      <c r="I286" s="50">
        <v>4511300</v>
      </c>
      <c r="J286" s="50"/>
      <c r="K286" s="50"/>
      <c r="L286" s="50">
        <v>490400</v>
      </c>
      <c r="M286" s="48"/>
      <c r="N286" s="50">
        <f t="shared" si="8"/>
        <v>5001700</v>
      </c>
      <c r="O286" s="38">
        <v>1600.39</v>
      </c>
      <c r="P286" s="51">
        <f t="shared" si="9"/>
        <v>5000099.6100000003</v>
      </c>
    </row>
    <row r="287" spans="1:16" ht="75">
      <c r="A287" s="47" t="s">
        <v>261</v>
      </c>
      <c r="B287" s="48">
        <v>47514329</v>
      </c>
      <c r="C287" s="48">
        <v>9983492</v>
      </c>
      <c r="D287" s="49" t="s">
        <v>548</v>
      </c>
      <c r="E287" s="49">
        <v>2</v>
      </c>
      <c r="F287" s="49">
        <v>0</v>
      </c>
      <c r="G287" s="49">
        <v>0</v>
      </c>
      <c r="H287" s="49">
        <v>0</v>
      </c>
      <c r="I287" s="50">
        <v>1150600</v>
      </c>
      <c r="J287" s="50"/>
      <c r="K287" s="50"/>
      <c r="L287" s="50">
        <v>203100</v>
      </c>
      <c r="M287" s="48"/>
      <c r="N287" s="50">
        <f t="shared" si="8"/>
        <v>1353700</v>
      </c>
      <c r="O287" s="38">
        <v>1675.46</v>
      </c>
      <c r="P287" s="51">
        <f t="shared" si="9"/>
        <v>1352024.54</v>
      </c>
    </row>
    <row r="288" spans="1:16" ht="60">
      <c r="A288" s="47" t="s">
        <v>261</v>
      </c>
      <c r="B288" s="48">
        <v>47514329</v>
      </c>
      <c r="C288" s="48">
        <v>6099842</v>
      </c>
      <c r="D288" s="49" t="s">
        <v>30</v>
      </c>
      <c r="E288" s="49">
        <v>0</v>
      </c>
      <c r="F288" s="49">
        <v>11</v>
      </c>
      <c r="G288" s="49">
        <v>0</v>
      </c>
      <c r="H288" s="49">
        <v>0</v>
      </c>
      <c r="I288" s="50">
        <v>1706300</v>
      </c>
      <c r="J288" s="50"/>
      <c r="K288" s="50"/>
      <c r="L288" s="50"/>
      <c r="M288" s="48"/>
      <c r="N288" s="50">
        <f t="shared" si="8"/>
        <v>1706300</v>
      </c>
      <c r="O288" s="38">
        <v>6.68</v>
      </c>
      <c r="P288" s="51">
        <f t="shared" si="9"/>
        <v>1706293.32</v>
      </c>
    </row>
    <row r="289" spans="1:16" ht="45">
      <c r="A289" s="47" t="s">
        <v>263</v>
      </c>
      <c r="B289" s="48">
        <v>26520800</v>
      </c>
      <c r="C289" s="48">
        <v>1083245</v>
      </c>
      <c r="D289" s="49" t="s">
        <v>414</v>
      </c>
      <c r="E289" s="49">
        <v>1.04</v>
      </c>
      <c r="F289" s="49">
        <v>0</v>
      </c>
      <c r="G289" s="49">
        <v>0</v>
      </c>
      <c r="H289" s="49">
        <v>0</v>
      </c>
      <c r="I289" s="50">
        <v>475300</v>
      </c>
      <c r="J289" s="50"/>
      <c r="K289" s="50"/>
      <c r="L289" s="50">
        <v>83900</v>
      </c>
      <c r="M289" s="48"/>
      <c r="N289" s="50">
        <f t="shared" si="8"/>
        <v>559200</v>
      </c>
      <c r="O289" s="38"/>
      <c r="P289" s="51">
        <f t="shared" si="9"/>
        <v>559200</v>
      </c>
    </row>
    <row r="290" spans="1:16" ht="30">
      <c r="A290" s="47" t="s">
        <v>263</v>
      </c>
      <c r="B290" s="48">
        <v>26520800</v>
      </c>
      <c r="C290" s="48">
        <v>1792050</v>
      </c>
      <c r="D290" s="49" t="s">
        <v>562</v>
      </c>
      <c r="E290" s="49">
        <v>0</v>
      </c>
      <c r="F290" s="49">
        <v>46</v>
      </c>
      <c r="G290" s="49">
        <v>0</v>
      </c>
      <c r="H290" s="49">
        <v>0</v>
      </c>
      <c r="I290" s="50">
        <v>3696300</v>
      </c>
      <c r="J290" s="50"/>
      <c r="K290" s="50"/>
      <c r="L290" s="50">
        <v>652300</v>
      </c>
      <c r="M290" s="48"/>
      <c r="N290" s="50">
        <f t="shared" si="8"/>
        <v>4348600</v>
      </c>
      <c r="O290" s="38"/>
      <c r="P290" s="51">
        <f t="shared" si="9"/>
        <v>4348600</v>
      </c>
    </row>
    <row r="291" spans="1:16" ht="75">
      <c r="A291" s="47" t="s">
        <v>263</v>
      </c>
      <c r="B291" s="48">
        <v>26520800</v>
      </c>
      <c r="C291" s="48">
        <v>2166397</v>
      </c>
      <c r="D291" s="49" t="s">
        <v>79</v>
      </c>
      <c r="E291" s="49">
        <v>2.06</v>
      </c>
      <c r="F291" s="49">
        <v>0</v>
      </c>
      <c r="G291" s="49">
        <v>0</v>
      </c>
      <c r="H291" s="49">
        <v>0</v>
      </c>
      <c r="I291" s="50">
        <v>1081100</v>
      </c>
      <c r="J291" s="50"/>
      <c r="K291" s="50"/>
      <c r="L291" s="50">
        <v>190800</v>
      </c>
      <c r="M291" s="48"/>
      <c r="N291" s="50">
        <f t="shared" si="8"/>
        <v>1271900</v>
      </c>
      <c r="O291" s="38"/>
      <c r="P291" s="51">
        <f t="shared" si="9"/>
        <v>1271900</v>
      </c>
    </row>
    <row r="292" spans="1:16" ht="60">
      <c r="A292" s="47" t="s">
        <v>263</v>
      </c>
      <c r="B292" s="48">
        <v>26520800</v>
      </c>
      <c r="C292" s="48">
        <v>4718707</v>
      </c>
      <c r="D292" s="49" t="s">
        <v>46</v>
      </c>
      <c r="E292" s="49">
        <v>1</v>
      </c>
      <c r="F292" s="49">
        <v>0</v>
      </c>
      <c r="G292" s="49">
        <v>0</v>
      </c>
      <c r="H292" s="49">
        <v>0</v>
      </c>
      <c r="I292" s="50">
        <v>346600</v>
      </c>
      <c r="J292" s="50"/>
      <c r="K292" s="50"/>
      <c r="L292" s="50">
        <v>61100</v>
      </c>
      <c r="M292" s="48"/>
      <c r="N292" s="50">
        <f t="shared" si="8"/>
        <v>407700</v>
      </c>
      <c r="O292" s="38"/>
      <c r="P292" s="51">
        <f t="shared" si="9"/>
        <v>407700</v>
      </c>
    </row>
    <row r="293" spans="1:16" ht="75">
      <c r="A293" s="47" t="s">
        <v>263</v>
      </c>
      <c r="B293" s="48">
        <v>26520800</v>
      </c>
      <c r="C293" s="48">
        <v>5909265</v>
      </c>
      <c r="D293" s="49" t="s">
        <v>548</v>
      </c>
      <c r="E293" s="49">
        <v>5</v>
      </c>
      <c r="F293" s="49">
        <v>0</v>
      </c>
      <c r="G293" s="49">
        <v>0</v>
      </c>
      <c r="H293" s="49">
        <v>0</v>
      </c>
      <c r="I293" s="50">
        <v>2308600</v>
      </c>
      <c r="J293" s="50"/>
      <c r="K293" s="50"/>
      <c r="L293" s="50">
        <v>407500</v>
      </c>
      <c r="M293" s="48"/>
      <c r="N293" s="50">
        <f t="shared" si="8"/>
        <v>2716100</v>
      </c>
      <c r="O293" s="38"/>
      <c r="P293" s="51">
        <f t="shared" si="9"/>
        <v>2716100</v>
      </c>
    </row>
    <row r="294" spans="1:16" ht="45">
      <c r="A294" s="47" t="s">
        <v>263</v>
      </c>
      <c r="B294" s="48">
        <v>26520800</v>
      </c>
      <c r="C294" s="48">
        <v>9451160</v>
      </c>
      <c r="D294" s="49" t="s">
        <v>45</v>
      </c>
      <c r="E294" s="49">
        <v>2</v>
      </c>
      <c r="F294" s="49">
        <v>0</v>
      </c>
      <c r="G294" s="49">
        <v>0</v>
      </c>
      <c r="H294" s="49">
        <v>0</v>
      </c>
      <c r="I294" s="50">
        <v>881200</v>
      </c>
      <c r="J294" s="50"/>
      <c r="K294" s="50"/>
      <c r="L294" s="50">
        <v>155600</v>
      </c>
      <c r="M294" s="48"/>
      <c r="N294" s="50">
        <f t="shared" si="8"/>
        <v>1036800</v>
      </c>
      <c r="O294" s="38"/>
      <c r="P294" s="51">
        <f t="shared" si="9"/>
        <v>1036800</v>
      </c>
    </row>
    <row r="295" spans="1:16" ht="30">
      <c r="A295" s="47" t="s">
        <v>265</v>
      </c>
      <c r="B295" s="48">
        <v>47009730</v>
      </c>
      <c r="C295" s="48">
        <v>4526900</v>
      </c>
      <c r="D295" s="49" t="s">
        <v>25</v>
      </c>
      <c r="E295" s="49">
        <v>1.97</v>
      </c>
      <c r="F295" s="49">
        <v>0</v>
      </c>
      <c r="G295" s="49">
        <v>0</v>
      </c>
      <c r="H295" s="49">
        <v>0</v>
      </c>
      <c r="I295" s="50">
        <v>519600</v>
      </c>
      <c r="J295" s="50"/>
      <c r="K295" s="50"/>
      <c r="L295" s="50">
        <v>80200</v>
      </c>
      <c r="M295" s="48"/>
      <c r="N295" s="50">
        <f t="shared" si="8"/>
        <v>599800</v>
      </c>
      <c r="O295" s="38"/>
      <c r="P295" s="51">
        <f t="shared" si="9"/>
        <v>599800</v>
      </c>
    </row>
    <row r="296" spans="1:16" ht="30">
      <c r="A296" s="47" t="s">
        <v>265</v>
      </c>
      <c r="B296" s="48">
        <v>47009730</v>
      </c>
      <c r="C296" s="48">
        <v>8508573</v>
      </c>
      <c r="D296" s="49" t="s">
        <v>25</v>
      </c>
      <c r="E296" s="49">
        <v>1.97</v>
      </c>
      <c r="F296" s="49">
        <v>0</v>
      </c>
      <c r="G296" s="49">
        <v>0</v>
      </c>
      <c r="H296" s="49">
        <v>0</v>
      </c>
      <c r="I296" s="50">
        <v>642800</v>
      </c>
      <c r="J296" s="50"/>
      <c r="K296" s="50"/>
      <c r="L296" s="50">
        <v>99200</v>
      </c>
      <c r="M296" s="48"/>
      <c r="N296" s="50">
        <f t="shared" si="8"/>
        <v>742000</v>
      </c>
      <c r="O296" s="38"/>
      <c r="P296" s="51">
        <f t="shared" si="9"/>
        <v>742000</v>
      </c>
    </row>
    <row r="297" spans="1:16" ht="135">
      <c r="A297" s="47" t="s">
        <v>265</v>
      </c>
      <c r="B297" s="48">
        <v>47009730</v>
      </c>
      <c r="C297" s="48">
        <v>9110422</v>
      </c>
      <c r="D297" s="49" t="s">
        <v>26</v>
      </c>
      <c r="E297" s="49">
        <v>0.79</v>
      </c>
      <c r="F297" s="49">
        <v>0</v>
      </c>
      <c r="G297" s="49">
        <v>0</v>
      </c>
      <c r="H297" s="49">
        <v>0</v>
      </c>
      <c r="I297" s="50">
        <v>208200</v>
      </c>
      <c r="J297" s="50"/>
      <c r="K297" s="50"/>
      <c r="L297" s="50">
        <v>36800</v>
      </c>
      <c r="M297" s="48"/>
      <c r="N297" s="50">
        <f t="shared" si="8"/>
        <v>245000</v>
      </c>
      <c r="O297" s="38"/>
      <c r="P297" s="51">
        <f t="shared" si="9"/>
        <v>245000</v>
      </c>
    </row>
    <row r="298" spans="1:16" ht="30">
      <c r="A298" s="47" t="s">
        <v>265</v>
      </c>
      <c r="B298" s="48">
        <v>47009730</v>
      </c>
      <c r="C298" s="48">
        <v>9622182</v>
      </c>
      <c r="D298" s="49" t="s">
        <v>37</v>
      </c>
      <c r="E298" s="49">
        <v>35.15</v>
      </c>
      <c r="F298" s="49">
        <v>0</v>
      </c>
      <c r="G298" s="49">
        <v>0</v>
      </c>
      <c r="H298" s="49">
        <v>0</v>
      </c>
      <c r="I298" s="50">
        <v>7972300</v>
      </c>
      <c r="J298" s="50"/>
      <c r="K298" s="50"/>
      <c r="L298" s="50">
        <v>1230000</v>
      </c>
      <c r="M298" s="48"/>
      <c r="N298" s="50">
        <f t="shared" si="8"/>
        <v>9202300</v>
      </c>
      <c r="O298" s="38"/>
      <c r="P298" s="51">
        <f t="shared" si="9"/>
        <v>9202300</v>
      </c>
    </row>
    <row r="299" spans="1:16" ht="30">
      <c r="A299" s="47" t="s">
        <v>267</v>
      </c>
      <c r="B299" s="48">
        <v>47072989</v>
      </c>
      <c r="C299" s="48">
        <v>3577415</v>
      </c>
      <c r="D299" s="49" t="s">
        <v>27</v>
      </c>
      <c r="E299" s="49">
        <v>5</v>
      </c>
      <c r="F299" s="49">
        <v>0</v>
      </c>
      <c r="G299" s="49">
        <v>0</v>
      </c>
      <c r="H299" s="49">
        <v>0</v>
      </c>
      <c r="I299" s="50">
        <v>1684000</v>
      </c>
      <c r="J299" s="50"/>
      <c r="K299" s="50"/>
      <c r="L299" s="50">
        <v>259900</v>
      </c>
      <c r="M299" s="48"/>
      <c r="N299" s="50">
        <f t="shared" si="8"/>
        <v>1943900</v>
      </c>
      <c r="O299" s="38"/>
      <c r="P299" s="51">
        <f t="shared" si="9"/>
        <v>1943900</v>
      </c>
    </row>
    <row r="300" spans="1:16" ht="75">
      <c r="A300" s="47" t="s">
        <v>267</v>
      </c>
      <c r="B300" s="48">
        <v>47072989</v>
      </c>
      <c r="C300" s="48">
        <v>5924626</v>
      </c>
      <c r="D300" s="49" t="s">
        <v>548</v>
      </c>
      <c r="E300" s="49">
        <v>4</v>
      </c>
      <c r="F300" s="49">
        <v>0</v>
      </c>
      <c r="G300" s="49">
        <v>0</v>
      </c>
      <c r="H300" s="49">
        <v>0</v>
      </c>
      <c r="I300" s="50">
        <v>1967100</v>
      </c>
      <c r="J300" s="50"/>
      <c r="K300" s="50"/>
      <c r="L300" s="50">
        <v>347200</v>
      </c>
      <c r="M300" s="48"/>
      <c r="N300" s="50">
        <f t="shared" si="8"/>
        <v>2314300</v>
      </c>
      <c r="O300" s="38"/>
      <c r="P300" s="51">
        <f t="shared" si="9"/>
        <v>2314300</v>
      </c>
    </row>
    <row r="301" spans="1:16" ht="30">
      <c r="A301" s="47" t="s">
        <v>267</v>
      </c>
      <c r="B301" s="48">
        <v>47072989</v>
      </c>
      <c r="C301" s="48">
        <v>6004103</v>
      </c>
      <c r="D301" s="49" t="s">
        <v>25</v>
      </c>
      <c r="E301" s="49">
        <v>5</v>
      </c>
      <c r="F301" s="49">
        <v>0</v>
      </c>
      <c r="G301" s="49">
        <v>0</v>
      </c>
      <c r="H301" s="49">
        <v>0</v>
      </c>
      <c r="I301" s="50">
        <v>2689000</v>
      </c>
      <c r="J301" s="50"/>
      <c r="K301" s="50"/>
      <c r="L301" s="50">
        <v>414900</v>
      </c>
      <c r="M301" s="48"/>
      <c r="N301" s="50">
        <f t="shared" si="8"/>
        <v>3103900</v>
      </c>
      <c r="O301" s="38"/>
      <c r="P301" s="51">
        <f t="shared" si="9"/>
        <v>3103900</v>
      </c>
    </row>
    <row r="302" spans="1:16" ht="30">
      <c r="A302" s="47" t="s">
        <v>267</v>
      </c>
      <c r="B302" s="48">
        <v>47072989</v>
      </c>
      <c r="C302" s="48">
        <v>8981378</v>
      </c>
      <c r="D302" s="49" t="s">
        <v>37</v>
      </c>
      <c r="E302" s="49">
        <v>11</v>
      </c>
      <c r="F302" s="49">
        <v>0</v>
      </c>
      <c r="G302" s="49">
        <v>0</v>
      </c>
      <c r="H302" s="49">
        <v>0</v>
      </c>
      <c r="I302" s="50">
        <v>4303000</v>
      </c>
      <c r="J302" s="50"/>
      <c r="K302" s="50"/>
      <c r="L302" s="50">
        <v>663900</v>
      </c>
      <c r="M302" s="48"/>
      <c r="N302" s="50">
        <f t="shared" si="8"/>
        <v>4966900</v>
      </c>
      <c r="O302" s="38"/>
      <c r="P302" s="51">
        <f t="shared" si="9"/>
        <v>4966900</v>
      </c>
    </row>
    <row r="303" spans="1:16" ht="45">
      <c r="A303" s="47" t="s">
        <v>269</v>
      </c>
      <c r="B303" s="48">
        <v>47068531</v>
      </c>
      <c r="C303" s="48">
        <v>2463656</v>
      </c>
      <c r="D303" s="49" t="s">
        <v>414</v>
      </c>
      <c r="E303" s="49">
        <v>3.5</v>
      </c>
      <c r="F303" s="49">
        <v>0</v>
      </c>
      <c r="G303" s="49">
        <v>0</v>
      </c>
      <c r="H303" s="49">
        <v>0</v>
      </c>
      <c r="I303" s="50">
        <v>1493100</v>
      </c>
      <c r="J303" s="50"/>
      <c r="K303" s="50"/>
      <c r="L303" s="50">
        <v>263500</v>
      </c>
      <c r="M303" s="48"/>
      <c r="N303" s="50">
        <f t="shared" si="8"/>
        <v>1756600</v>
      </c>
      <c r="O303" s="38"/>
      <c r="P303" s="51">
        <f t="shared" si="9"/>
        <v>1756600</v>
      </c>
    </row>
    <row r="304" spans="1:16" ht="75">
      <c r="A304" s="47" t="s">
        <v>269</v>
      </c>
      <c r="B304" s="48">
        <v>47068531</v>
      </c>
      <c r="C304" s="48">
        <v>5550618</v>
      </c>
      <c r="D304" s="49" t="s">
        <v>79</v>
      </c>
      <c r="E304" s="49">
        <v>2.9</v>
      </c>
      <c r="F304" s="49">
        <v>0</v>
      </c>
      <c r="G304" s="49">
        <v>0</v>
      </c>
      <c r="H304" s="49">
        <v>0</v>
      </c>
      <c r="I304" s="50">
        <v>1635600</v>
      </c>
      <c r="J304" s="50"/>
      <c r="K304" s="50"/>
      <c r="L304" s="50">
        <v>288700</v>
      </c>
      <c r="M304" s="48"/>
      <c r="N304" s="50">
        <f t="shared" si="8"/>
        <v>1924300</v>
      </c>
      <c r="O304" s="38"/>
      <c r="P304" s="51">
        <f t="shared" si="9"/>
        <v>1924300</v>
      </c>
    </row>
    <row r="305" spans="1:16" ht="30">
      <c r="A305" s="47" t="s">
        <v>269</v>
      </c>
      <c r="B305" s="48">
        <v>47068531</v>
      </c>
      <c r="C305" s="48">
        <v>6798291</v>
      </c>
      <c r="D305" s="49" t="s">
        <v>21</v>
      </c>
      <c r="E305" s="49">
        <v>0</v>
      </c>
      <c r="F305" s="49">
        <v>0</v>
      </c>
      <c r="G305" s="49">
        <v>33100</v>
      </c>
      <c r="H305" s="49">
        <v>0</v>
      </c>
      <c r="I305" s="50">
        <v>11061300</v>
      </c>
      <c r="J305" s="50">
        <v>1336700</v>
      </c>
      <c r="K305" s="50"/>
      <c r="L305" s="50">
        <v>1700000</v>
      </c>
      <c r="M305" s="48"/>
      <c r="N305" s="50">
        <f t="shared" si="8"/>
        <v>14098000</v>
      </c>
      <c r="O305" s="38"/>
      <c r="P305" s="51">
        <f t="shared" si="9"/>
        <v>14098000</v>
      </c>
    </row>
    <row r="306" spans="1:16" ht="30">
      <c r="A306" s="47" t="s">
        <v>269</v>
      </c>
      <c r="B306" s="48">
        <v>47068531</v>
      </c>
      <c r="C306" s="48">
        <v>6947606</v>
      </c>
      <c r="D306" s="49" t="s">
        <v>37</v>
      </c>
      <c r="E306" s="49">
        <v>32.65</v>
      </c>
      <c r="F306" s="49">
        <v>0</v>
      </c>
      <c r="G306" s="49">
        <v>0</v>
      </c>
      <c r="H306" s="49">
        <v>0</v>
      </c>
      <c r="I306" s="50">
        <v>16322700</v>
      </c>
      <c r="J306" s="50"/>
      <c r="K306" s="50"/>
      <c r="L306" s="50">
        <v>2518300</v>
      </c>
      <c r="M306" s="48"/>
      <c r="N306" s="50">
        <f t="shared" si="8"/>
        <v>18841000</v>
      </c>
      <c r="O306" s="38"/>
      <c r="P306" s="51">
        <f t="shared" si="9"/>
        <v>18841000</v>
      </c>
    </row>
    <row r="307" spans="1:16" ht="30">
      <c r="A307" s="47" t="s">
        <v>269</v>
      </c>
      <c r="B307" s="48">
        <v>47068531</v>
      </c>
      <c r="C307" s="48">
        <v>7530607</v>
      </c>
      <c r="D307" s="49" t="s">
        <v>25</v>
      </c>
      <c r="E307" s="49">
        <v>4</v>
      </c>
      <c r="F307" s="49">
        <v>0</v>
      </c>
      <c r="G307" s="49">
        <v>0</v>
      </c>
      <c r="H307" s="49">
        <v>0</v>
      </c>
      <c r="I307" s="50">
        <v>1891000</v>
      </c>
      <c r="J307" s="50"/>
      <c r="K307" s="50"/>
      <c r="L307" s="50">
        <v>291800</v>
      </c>
      <c r="M307" s="48"/>
      <c r="N307" s="50">
        <f t="shared" si="8"/>
        <v>2182800</v>
      </c>
      <c r="O307" s="38"/>
      <c r="P307" s="51">
        <f t="shared" si="9"/>
        <v>2182800</v>
      </c>
    </row>
    <row r="308" spans="1:16" ht="75">
      <c r="A308" s="47" t="s">
        <v>269</v>
      </c>
      <c r="B308" s="48">
        <v>47068531</v>
      </c>
      <c r="C308" s="48">
        <v>7727959</v>
      </c>
      <c r="D308" s="49" t="s">
        <v>548</v>
      </c>
      <c r="E308" s="49">
        <v>7</v>
      </c>
      <c r="F308" s="49">
        <v>0</v>
      </c>
      <c r="G308" s="49">
        <v>0</v>
      </c>
      <c r="H308" s="49">
        <v>0</v>
      </c>
      <c r="I308" s="50">
        <v>4396900</v>
      </c>
      <c r="J308" s="50"/>
      <c r="K308" s="50"/>
      <c r="L308" s="50">
        <v>775900</v>
      </c>
      <c r="M308" s="48"/>
      <c r="N308" s="50">
        <f t="shared" si="8"/>
        <v>5172800</v>
      </c>
      <c r="O308" s="38"/>
      <c r="P308" s="51">
        <f t="shared" si="9"/>
        <v>5172800</v>
      </c>
    </row>
    <row r="309" spans="1:16" ht="30">
      <c r="A309" s="47" t="s">
        <v>269</v>
      </c>
      <c r="B309" s="48">
        <v>47068531</v>
      </c>
      <c r="C309" s="48">
        <v>9453230</v>
      </c>
      <c r="D309" s="49" t="s">
        <v>562</v>
      </c>
      <c r="E309" s="49">
        <v>0</v>
      </c>
      <c r="F309" s="49">
        <v>27</v>
      </c>
      <c r="G309" s="49">
        <v>0</v>
      </c>
      <c r="H309" s="49">
        <v>0</v>
      </c>
      <c r="I309" s="50">
        <v>2169500</v>
      </c>
      <c r="J309" s="50"/>
      <c r="K309" s="50"/>
      <c r="L309" s="50">
        <v>382900</v>
      </c>
      <c r="M309" s="48"/>
      <c r="N309" s="50">
        <f t="shared" si="8"/>
        <v>2552400</v>
      </c>
      <c r="O309" s="38"/>
      <c r="P309" s="51">
        <f t="shared" si="9"/>
        <v>2552400</v>
      </c>
    </row>
    <row r="310" spans="1:16" ht="30">
      <c r="A310" s="47" t="s">
        <v>271</v>
      </c>
      <c r="B310" s="48">
        <v>47084359</v>
      </c>
      <c r="C310" s="48">
        <v>4473545</v>
      </c>
      <c r="D310" s="49" t="s">
        <v>21</v>
      </c>
      <c r="E310" s="49">
        <v>0</v>
      </c>
      <c r="F310" s="49">
        <v>0</v>
      </c>
      <c r="G310" s="49">
        <v>10300</v>
      </c>
      <c r="H310" s="49">
        <v>0</v>
      </c>
      <c r="I310" s="50">
        <v>3442000</v>
      </c>
      <c r="J310" s="50"/>
      <c r="K310" s="50"/>
      <c r="L310" s="50">
        <v>472000</v>
      </c>
      <c r="M310" s="48"/>
      <c r="N310" s="50">
        <f t="shared" si="8"/>
        <v>3914000</v>
      </c>
      <c r="O310" s="38"/>
      <c r="P310" s="51">
        <f t="shared" si="9"/>
        <v>3914000</v>
      </c>
    </row>
    <row r="311" spans="1:16" ht="30">
      <c r="A311" s="47" t="s">
        <v>271</v>
      </c>
      <c r="B311" s="48">
        <v>47084359</v>
      </c>
      <c r="C311" s="48">
        <v>7371646</v>
      </c>
      <c r="D311" s="49" t="s">
        <v>37</v>
      </c>
      <c r="E311" s="49">
        <v>3.5</v>
      </c>
      <c r="F311" s="49">
        <v>0</v>
      </c>
      <c r="G311" s="49">
        <v>0</v>
      </c>
      <c r="H311" s="49">
        <v>0</v>
      </c>
      <c r="I311" s="50">
        <v>879000</v>
      </c>
      <c r="J311" s="50"/>
      <c r="K311" s="50"/>
      <c r="L311" s="50">
        <v>135600</v>
      </c>
      <c r="M311" s="48"/>
      <c r="N311" s="50">
        <f t="shared" si="8"/>
        <v>1014600</v>
      </c>
      <c r="O311" s="38"/>
      <c r="P311" s="51">
        <f t="shared" si="9"/>
        <v>1014600</v>
      </c>
    </row>
    <row r="312" spans="1:16" ht="135">
      <c r="A312" s="47" t="s">
        <v>271</v>
      </c>
      <c r="B312" s="48">
        <v>47084359</v>
      </c>
      <c r="C312" s="48">
        <v>7456323</v>
      </c>
      <c r="D312" s="49" t="s">
        <v>26</v>
      </c>
      <c r="E312" s="49">
        <v>2</v>
      </c>
      <c r="F312" s="49">
        <v>0</v>
      </c>
      <c r="G312" s="49">
        <v>0</v>
      </c>
      <c r="H312" s="49">
        <v>0</v>
      </c>
      <c r="I312" s="50">
        <v>687700</v>
      </c>
      <c r="J312" s="50"/>
      <c r="K312" s="50"/>
      <c r="L312" s="50">
        <v>121400</v>
      </c>
      <c r="M312" s="48"/>
      <c r="N312" s="50">
        <f t="shared" si="8"/>
        <v>809100</v>
      </c>
      <c r="O312" s="38"/>
      <c r="P312" s="51">
        <f t="shared" si="9"/>
        <v>809100</v>
      </c>
    </row>
    <row r="313" spans="1:16" ht="60">
      <c r="A313" s="47" t="s">
        <v>271</v>
      </c>
      <c r="B313" s="48">
        <v>47084359</v>
      </c>
      <c r="C313" s="48">
        <v>8969738</v>
      </c>
      <c r="D313" s="49" t="s">
        <v>46</v>
      </c>
      <c r="E313" s="49">
        <v>2</v>
      </c>
      <c r="F313" s="49">
        <v>0</v>
      </c>
      <c r="G313" s="49">
        <v>0</v>
      </c>
      <c r="H313" s="49">
        <v>0</v>
      </c>
      <c r="I313" s="50">
        <v>602700</v>
      </c>
      <c r="J313" s="50"/>
      <c r="K313" s="50"/>
      <c r="L313" s="50">
        <v>106300</v>
      </c>
      <c r="M313" s="48"/>
      <c r="N313" s="50">
        <f t="shared" si="8"/>
        <v>709000</v>
      </c>
      <c r="O313" s="38"/>
      <c r="P313" s="51">
        <f t="shared" si="9"/>
        <v>709000</v>
      </c>
    </row>
    <row r="314" spans="1:16" ht="30">
      <c r="A314" s="47" t="s">
        <v>273</v>
      </c>
      <c r="B314" s="48">
        <v>3058166</v>
      </c>
      <c r="C314" s="48">
        <v>1612017</v>
      </c>
      <c r="D314" s="49" t="s">
        <v>25</v>
      </c>
      <c r="E314" s="49">
        <v>1.75</v>
      </c>
      <c r="F314" s="49">
        <v>0</v>
      </c>
      <c r="G314" s="49">
        <v>0</v>
      </c>
      <c r="H314" s="49">
        <v>0</v>
      </c>
      <c r="I314" s="50">
        <v>837900</v>
      </c>
      <c r="J314" s="50"/>
      <c r="K314" s="50"/>
      <c r="L314" s="50">
        <v>129300</v>
      </c>
      <c r="M314" s="48"/>
      <c r="N314" s="50">
        <f t="shared" si="8"/>
        <v>967200</v>
      </c>
      <c r="O314" s="38"/>
      <c r="P314" s="51">
        <f t="shared" si="9"/>
        <v>967200</v>
      </c>
    </row>
    <row r="315" spans="1:16" ht="30">
      <c r="A315" s="47" t="s">
        <v>273</v>
      </c>
      <c r="B315" s="48">
        <v>3058166</v>
      </c>
      <c r="C315" s="48">
        <v>3819128</v>
      </c>
      <c r="D315" s="49" t="s">
        <v>37</v>
      </c>
      <c r="E315" s="49">
        <v>2.2999999999999998</v>
      </c>
      <c r="F315" s="49">
        <v>0</v>
      </c>
      <c r="G315" s="49">
        <v>0</v>
      </c>
      <c r="H315" s="49">
        <v>0</v>
      </c>
      <c r="I315" s="50">
        <v>895400</v>
      </c>
      <c r="J315" s="50"/>
      <c r="K315" s="50"/>
      <c r="L315" s="50">
        <v>138100</v>
      </c>
      <c r="M315" s="48"/>
      <c r="N315" s="50">
        <f t="shared" si="8"/>
        <v>1033500</v>
      </c>
      <c r="O315" s="38"/>
      <c r="P315" s="51">
        <f t="shared" si="9"/>
        <v>1033500</v>
      </c>
    </row>
    <row r="316" spans="1:16" ht="30">
      <c r="A316" s="47" t="s">
        <v>273</v>
      </c>
      <c r="B316" s="48">
        <v>3058166</v>
      </c>
      <c r="C316" s="48">
        <v>5792238</v>
      </c>
      <c r="D316" s="49" t="s">
        <v>21</v>
      </c>
      <c r="E316" s="49">
        <v>0</v>
      </c>
      <c r="F316" s="49">
        <v>0</v>
      </c>
      <c r="G316" s="49">
        <v>8000</v>
      </c>
      <c r="H316" s="49">
        <v>0</v>
      </c>
      <c r="I316" s="50">
        <v>2673400</v>
      </c>
      <c r="J316" s="50"/>
      <c r="K316" s="50"/>
      <c r="L316" s="50">
        <v>366600</v>
      </c>
      <c r="M316" s="48"/>
      <c r="N316" s="50">
        <f t="shared" si="8"/>
        <v>3040000</v>
      </c>
      <c r="O316" s="38"/>
      <c r="P316" s="51">
        <f t="shared" si="9"/>
        <v>3040000</v>
      </c>
    </row>
    <row r="317" spans="1:16" ht="60">
      <c r="A317" s="47" t="s">
        <v>273</v>
      </c>
      <c r="B317" s="48">
        <v>3058166</v>
      </c>
      <c r="C317" s="48">
        <v>6018085</v>
      </c>
      <c r="D317" s="49" t="s">
        <v>46</v>
      </c>
      <c r="E317" s="49">
        <v>0.25</v>
      </c>
      <c r="F317" s="49">
        <v>0</v>
      </c>
      <c r="G317" s="49">
        <v>0</v>
      </c>
      <c r="H317" s="49">
        <v>0</v>
      </c>
      <c r="I317" s="50">
        <v>81100</v>
      </c>
      <c r="J317" s="50"/>
      <c r="K317" s="50"/>
      <c r="L317" s="50">
        <v>14400</v>
      </c>
      <c r="M317" s="48"/>
      <c r="N317" s="50">
        <f t="shared" si="8"/>
        <v>95500</v>
      </c>
      <c r="O317" s="38"/>
      <c r="P317" s="51">
        <f t="shared" si="9"/>
        <v>95500</v>
      </c>
    </row>
    <row r="318" spans="1:16" ht="30">
      <c r="A318" s="47" t="s">
        <v>275</v>
      </c>
      <c r="B318" s="48">
        <v>69634246</v>
      </c>
      <c r="C318" s="48">
        <v>9976890</v>
      </c>
      <c r="D318" s="49" t="s">
        <v>27</v>
      </c>
      <c r="E318" s="49">
        <v>0</v>
      </c>
      <c r="F318" s="49">
        <v>14</v>
      </c>
      <c r="G318" s="49">
        <v>0</v>
      </c>
      <c r="H318" s="49">
        <v>0</v>
      </c>
      <c r="I318" s="50">
        <v>3053000</v>
      </c>
      <c r="J318" s="50"/>
      <c r="K318" s="50"/>
      <c r="L318" s="50">
        <v>471100</v>
      </c>
      <c r="M318" s="48"/>
      <c r="N318" s="50">
        <f t="shared" si="8"/>
        <v>3524100</v>
      </c>
      <c r="O318" s="38"/>
      <c r="P318" s="51">
        <f t="shared" si="9"/>
        <v>3524100</v>
      </c>
    </row>
    <row r="319" spans="1:16" ht="135">
      <c r="A319" s="47" t="s">
        <v>279</v>
      </c>
      <c r="B319" s="48">
        <v>24151262</v>
      </c>
      <c r="C319" s="48">
        <v>6907277</v>
      </c>
      <c r="D319" s="49" t="s">
        <v>26</v>
      </c>
      <c r="E319" s="49">
        <v>5.51</v>
      </c>
      <c r="F319" s="49">
        <v>0</v>
      </c>
      <c r="G319" s="49">
        <v>0</v>
      </c>
      <c r="H319" s="49">
        <v>0</v>
      </c>
      <c r="I319" s="50">
        <v>2945000</v>
      </c>
      <c r="J319" s="50"/>
      <c r="K319" s="50"/>
      <c r="L319" s="50">
        <v>519700</v>
      </c>
      <c r="M319" s="48"/>
      <c r="N319" s="50">
        <f t="shared" si="8"/>
        <v>3464700</v>
      </c>
      <c r="O319" s="38"/>
      <c r="P319" s="51">
        <f t="shared" si="9"/>
        <v>3464700</v>
      </c>
    </row>
    <row r="320" spans="1:16" ht="30">
      <c r="A320" s="47" t="s">
        <v>279</v>
      </c>
      <c r="B320" s="48">
        <v>24151262</v>
      </c>
      <c r="C320" s="48">
        <v>8074825</v>
      </c>
      <c r="D320" s="49" t="s">
        <v>27</v>
      </c>
      <c r="E320" s="49">
        <v>0</v>
      </c>
      <c r="F320" s="49">
        <v>3</v>
      </c>
      <c r="G320" s="49">
        <v>0</v>
      </c>
      <c r="H320" s="49">
        <v>0</v>
      </c>
      <c r="I320" s="50">
        <v>579900</v>
      </c>
      <c r="J320" s="50"/>
      <c r="K320" s="50"/>
      <c r="L320" s="50">
        <v>89500</v>
      </c>
      <c r="M320" s="48"/>
      <c r="N320" s="50">
        <f t="shared" si="8"/>
        <v>669400</v>
      </c>
      <c r="O320" s="38"/>
      <c r="P320" s="51">
        <f t="shared" si="9"/>
        <v>669400</v>
      </c>
    </row>
    <row r="321" spans="1:16" ht="30">
      <c r="A321" s="47" t="s">
        <v>279</v>
      </c>
      <c r="B321" s="48">
        <v>24151262</v>
      </c>
      <c r="C321" s="48">
        <v>9180475</v>
      </c>
      <c r="D321" s="49" t="s">
        <v>80</v>
      </c>
      <c r="E321" s="49">
        <v>0</v>
      </c>
      <c r="F321" s="49">
        <v>10</v>
      </c>
      <c r="G321" s="49">
        <v>0</v>
      </c>
      <c r="H321" s="49">
        <v>0</v>
      </c>
      <c r="I321" s="50">
        <v>2400673.5</v>
      </c>
      <c r="J321" s="50"/>
      <c r="K321" s="50"/>
      <c r="L321" s="50">
        <v>347626.5</v>
      </c>
      <c r="M321" s="48"/>
      <c r="N321" s="50">
        <f t="shared" si="8"/>
        <v>2748300</v>
      </c>
      <c r="O321" s="38"/>
      <c r="P321" s="51">
        <f t="shared" si="9"/>
        <v>2748300</v>
      </c>
    </row>
    <row r="322" spans="1:16" ht="30">
      <c r="A322" s="47" t="s">
        <v>279</v>
      </c>
      <c r="B322" s="48">
        <v>24151262</v>
      </c>
      <c r="C322" s="48">
        <v>9511020</v>
      </c>
      <c r="D322" s="49" t="s">
        <v>21</v>
      </c>
      <c r="E322" s="49">
        <v>0</v>
      </c>
      <c r="F322" s="49">
        <v>0</v>
      </c>
      <c r="G322" s="49">
        <v>9200</v>
      </c>
      <c r="H322" s="49">
        <v>0</v>
      </c>
      <c r="I322" s="50">
        <v>3074400</v>
      </c>
      <c r="J322" s="50"/>
      <c r="K322" s="50"/>
      <c r="L322" s="50">
        <v>421600</v>
      </c>
      <c r="M322" s="48"/>
      <c r="N322" s="50">
        <f t="shared" si="8"/>
        <v>3496000</v>
      </c>
      <c r="O322" s="38"/>
      <c r="P322" s="51">
        <f t="shared" si="9"/>
        <v>3496000</v>
      </c>
    </row>
    <row r="323" spans="1:16" ht="60">
      <c r="A323" s="47" t="s">
        <v>281</v>
      </c>
      <c r="B323" s="48">
        <v>70929688</v>
      </c>
      <c r="C323" s="48">
        <v>7823716</v>
      </c>
      <c r="D323" s="49" t="s">
        <v>46</v>
      </c>
      <c r="E323" s="49">
        <v>2.58</v>
      </c>
      <c r="F323" s="49">
        <v>0</v>
      </c>
      <c r="G323" s="49">
        <v>0</v>
      </c>
      <c r="H323" s="49">
        <v>0</v>
      </c>
      <c r="I323" s="50">
        <v>408400</v>
      </c>
      <c r="J323" s="50"/>
      <c r="K323" s="50"/>
      <c r="L323" s="50">
        <v>72100</v>
      </c>
      <c r="M323" s="48"/>
      <c r="N323" s="50">
        <f t="shared" si="8"/>
        <v>480500</v>
      </c>
      <c r="O323" s="38"/>
      <c r="P323" s="51">
        <f t="shared" si="9"/>
        <v>480500</v>
      </c>
    </row>
    <row r="324" spans="1:16" ht="45">
      <c r="A324" s="47" t="s">
        <v>283</v>
      </c>
      <c r="B324" s="48">
        <v>27435610</v>
      </c>
      <c r="C324" s="48">
        <v>1052293</v>
      </c>
      <c r="D324" s="49" t="s">
        <v>21</v>
      </c>
      <c r="E324" s="49">
        <v>0</v>
      </c>
      <c r="F324" s="49">
        <v>0</v>
      </c>
      <c r="G324" s="49">
        <v>8100</v>
      </c>
      <c r="H324" s="49">
        <v>0</v>
      </c>
      <c r="I324" s="50">
        <v>2706800</v>
      </c>
      <c r="J324" s="50"/>
      <c r="K324" s="50"/>
      <c r="L324" s="50">
        <v>371200</v>
      </c>
      <c r="M324" s="48"/>
      <c r="N324" s="50">
        <f t="shared" si="8"/>
        <v>3078000</v>
      </c>
      <c r="O324" s="38"/>
      <c r="P324" s="51">
        <f t="shared" si="9"/>
        <v>3078000</v>
      </c>
    </row>
    <row r="325" spans="1:16" ht="135">
      <c r="A325" s="47" t="s">
        <v>283</v>
      </c>
      <c r="B325" s="48">
        <v>27435610</v>
      </c>
      <c r="C325" s="48">
        <v>7149586</v>
      </c>
      <c r="D325" s="49" t="s">
        <v>26</v>
      </c>
      <c r="E325" s="49">
        <v>0.5</v>
      </c>
      <c r="F325" s="49">
        <v>0</v>
      </c>
      <c r="G325" s="49">
        <v>0</v>
      </c>
      <c r="H325" s="49">
        <v>0</v>
      </c>
      <c r="I325" s="50">
        <v>214900</v>
      </c>
      <c r="J325" s="50"/>
      <c r="K325" s="50"/>
      <c r="L325" s="50">
        <v>38000</v>
      </c>
      <c r="M325" s="48"/>
      <c r="N325" s="50">
        <f t="shared" si="8"/>
        <v>252900</v>
      </c>
      <c r="O325" s="38"/>
      <c r="P325" s="51">
        <f t="shared" si="9"/>
        <v>252900</v>
      </c>
    </row>
    <row r="326" spans="1:16" ht="75">
      <c r="A326" s="47" t="s">
        <v>283</v>
      </c>
      <c r="B326" s="48">
        <v>27435610</v>
      </c>
      <c r="C326" s="48">
        <v>7829424</v>
      </c>
      <c r="D326" s="49" t="s">
        <v>548</v>
      </c>
      <c r="E326" s="49">
        <v>3</v>
      </c>
      <c r="F326" s="49">
        <v>0</v>
      </c>
      <c r="G326" s="49">
        <v>0</v>
      </c>
      <c r="H326" s="49">
        <v>0</v>
      </c>
      <c r="I326" s="50">
        <v>1226300</v>
      </c>
      <c r="J326" s="50"/>
      <c r="K326" s="50"/>
      <c r="L326" s="50">
        <v>216500</v>
      </c>
      <c r="M326" s="48"/>
      <c r="N326" s="50">
        <f t="shared" si="8"/>
        <v>1442800</v>
      </c>
      <c r="O326" s="38"/>
      <c r="P326" s="51">
        <f t="shared" si="9"/>
        <v>1442800</v>
      </c>
    </row>
    <row r="327" spans="1:16" ht="105">
      <c r="A327" s="47" t="s">
        <v>285</v>
      </c>
      <c r="B327" s="48">
        <v>75009889</v>
      </c>
      <c r="C327" s="48">
        <v>1128473</v>
      </c>
      <c r="D327" s="49" t="s">
        <v>49</v>
      </c>
      <c r="E327" s="49">
        <v>0</v>
      </c>
      <c r="F327" s="49">
        <v>40</v>
      </c>
      <c r="G327" s="49">
        <v>0</v>
      </c>
      <c r="H327" s="49">
        <v>0</v>
      </c>
      <c r="I327" s="50">
        <v>9539900</v>
      </c>
      <c r="J327" s="50"/>
      <c r="K327" s="50"/>
      <c r="L327" s="50">
        <v>962600</v>
      </c>
      <c r="M327" s="48"/>
      <c r="N327" s="50">
        <f t="shared" si="8"/>
        <v>10502500</v>
      </c>
      <c r="O327" s="38"/>
      <c r="P327" s="51">
        <f t="shared" si="9"/>
        <v>10502500</v>
      </c>
    </row>
    <row r="328" spans="1:16" ht="60">
      <c r="A328" s="47" t="s">
        <v>285</v>
      </c>
      <c r="B328" s="48">
        <v>75009889</v>
      </c>
      <c r="C328" s="48">
        <v>7402278</v>
      </c>
      <c r="D328" s="49" t="s">
        <v>50</v>
      </c>
      <c r="E328" s="49">
        <v>0</v>
      </c>
      <c r="F328" s="49">
        <v>10</v>
      </c>
      <c r="G328" s="49">
        <v>0</v>
      </c>
      <c r="H328" s="49">
        <v>0</v>
      </c>
      <c r="I328" s="50">
        <v>2517700</v>
      </c>
      <c r="J328" s="50"/>
      <c r="K328" s="50"/>
      <c r="L328" s="50">
        <v>388500</v>
      </c>
      <c r="M328" s="48"/>
      <c r="N328" s="50">
        <f t="shared" si="8"/>
        <v>2906200</v>
      </c>
      <c r="O328" s="38"/>
      <c r="P328" s="51">
        <f t="shared" si="9"/>
        <v>2906200</v>
      </c>
    </row>
    <row r="329" spans="1:16" ht="45">
      <c r="A329" s="47" t="s">
        <v>571</v>
      </c>
      <c r="B329" s="48">
        <v>42731500</v>
      </c>
      <c r="C329" s="48">
        <v>6946625</v>
      </c>
      <c r="D329" s="49" t="s">
        <v>562</v>
      </c>
      <c r="E329" s="49">
        <v>0</v>
      </c>
      <c r="F329" s="49">
        <v>21</v>
      </c>
      <c r="G329" s="49">
        <v>0</v>
      </c>
      <c r="H329" s="49">
        <v>0</v>
      </c>
      <c r="I329" s="50">
        <v>1570300</v>
      </c>
      <c r="J329" s="50"/>
      <c r="K329" s="50"/>
      <c r="L329" s="50">
        <v>277200</v>
      </c>
      <c r="M329" s="48"/>
      <c r="N329" s="50">
        <f t="shared" ref="N329:N392" si="10">I329+J329+K329+L329-M329</f>
        <v>1847500</v>
      </c>
      <c r="O329" s="38"/>
      <c r="P329" s="51">
        <f t="shared" ref="P329:P392" si="11">I329+J329+K329+L329-M329-O329</f>
        <v>1847500</v>
      </c>
    </row>
    <row r="330" spans="1:16" ht="30">
      <c r="A330" s="47" t="s">
        <v>287</v>
      </c>
      <c r="B330" s="48">
        <v>3338878</v>
      </c>
      <c r="C330" s="48">
        <v>3101074</v>
      </c>
      <c r="D330" s="49" t="s">
        <v>37</v>
      </c>
      <c r="E330" s="49">
        <v>6</v>
      </c>
      <c r="F330" s="49">
        <v>0</v>
      </c>
      <c r="G330" s="49">
        <v>0</v>
      </c>
      <c r="H330" s="49">
        <v>0</v>
      </c>
      <c r="I330" s="50">
        <v>2156500</v>
      </c>
      <c r="J330" s="50">
        <v>203900</v>
      </c>
      <c r="K330" s="50"/>
      <c r="L330" s="50">
        <v>336200</v>
      </c>
      <c r="M330" s="48"/>
      <c r="N330" s="50">
        <f t="shared" si="10"/>
        <v>2696600</v>
      </c>
      <c r="O330" s="38"/>
      <c r="P330" s="51">
        <f t="shared" si="11"/>
        <v>2696600</v>
      </c>
    </row>
    <row r="331" spans="1:16" ht="60">
      <c r="A331" s="47" t="s">
        <v>289</v>
      </c>
      <c r="B331" s="48">
        <v>62695487</v>
      </c>
      <c r="C331" s="48">
        <v>2073130</v>
      </c>
      <c r="D331" s="49" t="s">
        <v>46</v>
      </c>
      <c r="E331" s="49">
        <v>1.1000000000000001</v>
      </c>
      <c r="F331" s="49">
        <v>0</v>
      </c>
      <c r="G331" s="49">
        <v>0</v>
      </c>
      <c r="H331" s="49">
        <v>0</v>
      </c>
      <c r="I331" s="50">
        <v>261100</v>
      </c>
      <c r="J331" s="50"/>
      <c r="K331" s="50"/>
      <c r="L331" s="50">
        <v>46100</v>
      </c>
      <c r="M331" s="48"/>
      <c r="N331" s="50">
        <f t="shared" si="10"/>
        <v>307200</v>
      </c>
      <c r="O331" s="38"/>
      <c r="P331" s="51">
        <f t="shared" si="11"/>
        <v>307200</v>
      </c>
    </row>
    <row r="332" spans="1:16" ht="60">
      <c r="A332" s="47" t="s">
        <v>289</v>
      </c>
      <c r="B332" s="48">
        <v>62695487</v>
      </c>
      <c r="C332" s="48">
        <v>6765358</v>
      </c>
      <c r="D332" s="49" t="s">
        <v>46</v>
      </c>
      <c r="E332" s="49">
        <v>2</v>
      </c>
      <c r="F332" s="49">
        <v>0</v>
      </c>
      <c r="G332" s="49">
        <v>0</v>
      </c>
      <c r="H332" s="49">
        <v>0</v>
      </c>
      <c r="I332" s="50">
        <v>456800</v>
      </c>
      <c r="J332" s="50"/>
      <c r="K332" s="50"/>
      <c r="L332" s="50">
        <v>80600</v>
      </c>
      <c r="M332" s="48"/>
      <c r="N332" s="50">
        <f t="shared" si="10"/>
        <v>537400</v>
      </c>
      <c r="O332" s="38"/>
      <c r="P332" s="51">
        <f t="shared" si="11"/>
        <v>537400</v>
      </c>
    </row>
    <row r="333" spans="1:16" ht="30">
      <c r="A333" s="47" t="s">
        <v>289</v>
      </c>
      <c r="B333" s="48">
        <v>62695487</v>
      </c>
      <c r="C333" s="48">
        <v>9126372</v>
      </c>
      <c r="D333" s="49" t="s">
        <v>291</v>
      </c>
      <c r="E333" s="49">
        <v>3.9</v>
      </c>
      <c r="F333" s="49">
        <v>0</v>
      </c>
      <c r="G333" s="49">
        <v>0</v>
      </c>
      <c r="H333" s="49">
        <v>0</v>
      </c>
      <c r="I333" s="50">
        <v>1813900</v>
      </c>
      <c r="J333" s="50"/>
      <c r="K333" s="50"/>
      <c r="L333" s="50">
        <v>320100</v>
      </c>
      <c r="M333" s="48"/>
      <c r="N333" s="50">
        <f t="shared" si="10"/>
        <v>2134000</v>
      </c>
      <c r="O333" s="38"/>
      <c r="P333" s="51">
        <f t="shared" si="11"/>
        <v>2134000</v>
      </c>
    </row>
    <row r="334" spans="1:16" ht="30">
      <c r="A334" s="47" t="s">
        <v>292</v>
      </c>
      <c r="B334" s="48">
        <v>27628418</v>
      </c>
      <c r="C334" s="48">
        <v>4901864</v>
      </c>
      <c r="D334" s="49" t="s">
        <v>21</v>
      </c>
      <c r="E334" s="49">
        <v>0</v>
      </c>
      <c r="F334" s="49">
        <v>0</v>
      </c>
      <c r="G334" s="49">
        <v>9800</v>
      </c>
      <c r="H334" s="49">
        <v>0</v>
      </c>
      <c r="I334" s="50">
        <v>3274900</v>
      </c>
      <c r="J334" s="50"/>
      <c r="K334" s="50"/>
      <c r="L334" s="50">
        <v>449100</v>
      </c>
      <c r="M334" s="48"/>
      <c r="N334" s="50">
        <f t="shared" si="10"/>
        <v>3724000</v>
      </c>
      <c r="O334" s="38"/>
      <c r="P334" s="51">
        <f t="shared" si="11"/>
        <v>3724000</v>
      </c>
    </row>
    <row r="335" spans="1:16" ht="30">
      <c r="A335" s="47" t="s">
        <v>292</v>
      </c>
      <c r="B335" s="48">
        <v>27628418</v>
      </c>
      <c r="C335" s="48">
        <v>7282685</v>
      </c>
      <c r="D335" s="49" t="s">
        <v>37</v>
      </c>
      <c r="E335" s="49">
        <v>9</v>
      </c>
      <c r="F335" s="49">
        <v>0</v>
      </c>
      <c r="G335" s="49">
        <v>0</v>
      </c>
      <c r="H335" s="49">
        <v>0</v>
      </c>
      <c r="I335" s="50">
        <v>4046300</v>
      </c>
      <c r="J335" s="50"/>
      <c r="K335" s="50"/>
      <c r="L335" s="50">
        <v>624300</v>
      </c>
      <c r="M335" s="48"/>
      <c r="N335" s="50">
        <f t="shared" si="10"/>
        <v>4670600</v>
      </c>
      <c r="O335" s="38"/>
      <c r="P335" s="51">
        <f t="shared" si="11"/>
        <v>4670600</v>
      </c>
    </row>
    <row r="336" spans="1:16" ht="60">
      <c r="A336" s="47" t="s">
        <v>292</v>
      </c>
      <c r="B336" s="48">
        <v>27628418</v>
      </c>
      <c r="C336" s="48">
        <v>8904784</v>
      </c>
      <c r="D336" s="49" t="s">
        <v>46</v>
      </c>
      <c r="E336" s="49">
        <v>0.35</v>
      </c>
      <c r="F336" s="49">
        <v>0</v>
      </c>
      <c r="G336" s="49">
        <v>0</v>
      </c>
      <c r="H336" s="49">
        <v>0</v>
      </c>
      <c r="I336" s="50">
        <v>61700</v>
      </c>
      <c r="J336" s="50"/>
      <c r="K336" s="50"/>
      <c r="L336" s="50">
        <v>10900</v>
      </c>
      <c r="M336" s="48"/>
      <c r="N336" s="50">
        <f t="shared" si="10"/>
        <v>72600</v>
      </c>
      <c r="O336" s="38"/>
      <c r="P336" s="51">
        <f t="shared" si="11"/>
        <v>72600</v>
      </c>
    </row>
    <row r="337" spans="1:16" ht="75">
      <c r="A337" s="47" t="s">
        <v>294</v>
      </c>
      <c r="B337" s="48">
        <v>70855811</v>
      </c>
      <c r="C337" s="48">
        <v>1412381</v>
      </c>
      <c r="D337" s="49" t="s">
        <v>548</v>
      </c>
      <c r="E337" s="49">
        <v>2.8</v>
      </c>
      <c r="F337" s="49">
        <v>0</v>
      </c>
      <c r="G337" s="49">
        <v>0</v>
      </c>
      <c r="H337" s="49">
        <v>0</v>
      </c>
      <c r="I337" s="50">
        <v>1759200</v>
      </c>
      <c r="J337" s="50"/>
      <c r="K337" s="50"/>
      <c r="L337" s="50">
        <v>310500</v>
      </c>
      <c r="M337" s="48"/>
      <c r="N337" s="50">
        <f t="shared" si="10"/>
        <v>2069700</v>
      </c>
      <c r="O337" s="38">
        <v>84219.44</v>
      </c>
      <c r="P337" s="51">
        <f t="shared" si="11"/>
        <v>1985480.56</v>
      </c>
    </row>
    <row r="338" spans="1:16" ht="75">
      <c r="A338" s="47" t="s">
        <v>294</v>
      </c>
      <c r="B338" s="48">
        <v>70855811</v>
      </c>
      <c r="C338" s="48">
        <v>3088779</v>
      </c>
      <c r="D338" s="49" t="s">
        <v>79</v>
      </c>
      <c r="E338" s="49">
        <v>5.31</v>
      </c>
      <c r="F338" s="49">
        <v>0</v>
      </c>
      <c r="G338" s="49">
        <v>0</v>
      </c>
      <c r="H338" s="49">
        <v>0</v>
      </c>
      <c r="I338" s="50">
        <v>3539600</v>
      </c>
      <c r="J338" s="50"/>
      <c r="K338" s="50"/>
      <c r="L338" s="50">
        <v>624600</v>
      </c>
      <c r="M338" s="48"/>
      <c r="N338" s="50">
        <f t="shared" si="10"/>
        <v>4164200</v>
      </c>
      <c r="O338" s="38">
        <v>144564.89000000001</v>
      </c>
      <c r="P338" s="51">
        <f t="shared" si="11"/>
        <v>4019635.11</v>
      </c>
    </row>
    <row r="339" spans="1:16" ht="45">
      <c r="A339" s="47" t="s">
        <v>550</v>
      </c>
      <c r="B339" s="48">
        <v>26541831</v>
      </c>
      <c r="C339" s="48">
        <v>1951334</v>
      </c>
      <c r="D339" s="49" t="s">
        <v>414</v>
      </c>
      <c r="E339" s="49">
        <v>18</v>
      </c>
      <c r="F339" s="49">
        <v>0</v>
      </c>
      <c r="G339" s="49">
        <v>0</v>
      </c>
      <c r="H339" s="49">
        <v>0</v>
      </c>
      <c r="I339" s="50">
        <v>8602600</v>
      </c>
      <c r="J339" s="50"/>
      <c r="K339" s="50"/>
      <c r="L339" s="50">
        <v>1518200</v>
      </c>
      <c r="M339" s="48"/>
      <c r="N339" s="50">
        <f t="shared" si="10"/>
        <v>10120800</v>
      </c>
      <c r="O339" s="38"/>
      <c r="P339" s="51">
        <f t="shared" si="11"/>
        <v>10120800</v>
      </c>
    </row>
    <row r="340" spans="1:16" ht="30">
      <c r="A340" s="47" t="s">
        <v>550</v>
      </c>
      <c r="B340" s="48">
        <v>26541831</v>
      </c>
      <c r="C340" s="48">
        <v>6587411</v>
      </c>
      <c r="D340" s="49" t="s">
        <v>50</v>
      </c>
      <c r="E340" s="49">
        <v>0</v>
      </c>
      <c r="F340" s="49">
        <v>24</v>
      </c>
      <c r="G340" s="49">
        <v>0</v>
      </c>
      <c r="H340" s="49">
        <v>0</v>
      </c>
      <c r="I340" s="50">
        <v>5422400</v>
      </c>
      <c r="J340" s="50"/>
      <c r="K340" s="50"/>
      <c r="L340" s="50">
        <v>836600</v>
      </c>
      <c r="M340" s="48"/>
      <c r="N340" s="50">
        <f t="shared" si="10"/>
        <v>6259000</v>
      </c>
      <c r="O340" s="38">
        <v>2622207</v>
      </c>
      <c r="P340" s="51">
        <f t="shared" si="11"/>
        <v>3636793</v>
      </c>
    </row>
    <row r="341" spans="1:16" ht="30">
      <c r="A341" s="47" t="s">
        <v>298</v>
      </c>
      <c r="B341" s="48">
        <v>26638398</v>
      </c>
      <c r="C341" s="48">
        <v>5220579</v>
      </c>
      <c r="D341" s="49" t="s">
        <v>83</v>
      </c>
      <c r="E341" s="49">
        <v>1</v>
      </c>
      <c r="F341" s="49">
        <v>0</v>
      </c>
      <c r="G341" s="49">
        <v>0</v>
      </c>
      <c r="H341" s="49">
        <v>0</v>
      </c>
      <c r="I341" s="50">
        <v>573100</v>
      </c>
      <c r="J341" s="50"/>
      <c r="K341" s="50"/>
      <c r="L341" s="50">
        <v>101200</v>
      </c>
      <c r="M341" s="48"/>
      <c r="N341" s="50">
        <f t="shared" si="10"/>
        <v>674300</v>
      </c>
      <c r="O341" s="38">
        <v>109</v>
      </c>
      <c r="P341" s="51">
        <f t="shared" si="11"/>
        <v>674191</v>
      </c>
    </row>
    <row r="342" spans="1:16" ht="60">
      <c r="A342" s="47" t="s">
        <v>298</v>
      </c>
      <c r="B342" s="48">
        <v>26638398</v>
      </c>
      <c r="C342" s="48">
        <v>8169226</v>
      </c>
      <c r="D342" s="49" t="s">
        <v>46</v>
      </c>
      <c r="E342" s="49">
        <v>2.2999999999999998</v>
      </c>
      <c r="F342" s="49">
        <v>0</v>
      </c>
      <c r="G342" s="49">
        <v>0</v>
      </c>
      <c r="H342" s="49">
        <v>0</v>
      </c>
      <c r="I342" s="50">
        <v>1146900</v>
      </c>
      <c r="J342" s="50"/>
      <c r="K342" s="50"/>
      <c r="L342" s="50">
        <v>202500</v>
      </c>
      <c r="M342" s="48"/>
      <c r="N342" s="50">
        <f t="shared" si="10"/>
        <v>1349400</v>
      </c>
      <c r="O342" s="38">
        <v>94</v>
      </c>
      <c r="P342" s="51">
        <f t="shared" si="11"/>
        <v>1349306</v>
      </c>
    </row>
    <row r="343" spans="1:16" ht="75">
      <c r="A343" s="47" t="s">
        <v>298</v>
      </c>
      <c r="B343" s="48">
        <v>26638398</v>
      </c>
      <c r="C343" s="48">
        <v>8677202</v>
      </c>
      <c r="D343" s="49" t="s">
        <v>548</v>
      </c>
      <c r="E343" s="49">
        <v>6.2</v>
      </c>
      <c r="F343" s="49">
        <v>0</v>
      </c>
      <c r="G343" s="49">
        <v>0</v>
      </c>
      <c r="H343" s="49">
        <v>0</v>
      </c>
      <c r="I343" s="50">
        <v>3415900</v>
      </c>
      <c r="J343" s="50"/>
      <c r="K343" s="50"/>
      <c r="L343" s="50">
        <v>602800</v>
      </c>
      <c r="M343" s="48"/>
      <c r="N343" s="50">
        <f t="shared" si="10"/>
        <v>4018700</v>
      </c>
      <c r="O343" s="38">
        <v>135</v>
      </c>
      <c r="P343" s="51">
        <f t="shared" si="11"/>
        <v>4018565</v>
      </c>
    </row>
    <row r="344" spans="1:16" ht="60">
      <c r="A344" s="47" t="s">
        <v>300</v>
      </c>
      <c r="B344" s="48">
        <v>49534947</v>
      </c>
      <c r="C344" s="48">
        <v>1554346</v>
      </c>
      <c r="D344" s="49" t="s">
        <v>46</v>
      </c>
      <c r="E344" s="49">
        <v>0.63</v>
      </c>
      <c r="F344" s="49">
        <v>0</v>
      </c>
      <c r="G344" s="49">
        <v>0</v>
      </c>
      <c r="H344" s="49">
        <v>0</v>
      </c>
      <c r="I344" s="50">
        <v>250800</v>
      </c>
      <c r="J344" s="50"/>
      <c r="K344" s="50"/>
      <c r="L344" s="50">
        <v>44300</v>
      </c>
      <c r="M344" s="48"/>
      <c r="N344" s="50">
        <f t="shared" si="10"/>
        <v>295100</v>
      </c>
      <c r="O344" s="38"/>
      <c r="P344" s="51">
        <f t="shared" si="11"/>
        <v>295100</v>
      </c>
    </row>
    <row r="345" spans="1:16" ht="60">
      <c r="A345" s="47" t="s">
        <v>300</v>
      </c>
      <c r="B345" s="48">
        <v>49534947</v>
      </c>
      <c r="C345" s="48">
        <v>5520871</v>
      </c>
      <c r="D345" s="49" t="s">
        <v>414</v>
      </c>
      <c r="E345" s="49">
        <v>1</v>
      </c>
      <c r="F345" s="49">
        <v>0</v>
      </c>
      <c r="G345" s="49">
        <v>0</v>
      </c>
      <c r="H345" s="49">
        <v>0</v>
      </c>
      <c r="I345" s="50">
        <v>90300</v>
      </c>
      <c r="J345" s="50"/>
      <c r="K345" s="50"/>
      <c r="L345" s="50">
        <v>16000</v>
      </c>
      <c r="M345" s="48"/>
      <c r="N345" s="50">
        <f t="shared" si="10"/>
        <v>106300</v>
      </c>
      <c r="O345" s="38"/>
      <c r="P345" s="51">
        <f t="shared" si="11"/>
        <v>106300</v>
      </c>
    </row>
    <row r="346" spans="1:16" ht="60">
      <c r="A346" s="47" t="s">
        <v>300</v>
      </c>
      <c r="B346" s="48">
        <v>49534947</v>
      </c>
      <c r="C346" s="48">
        <v>9424689</v>
      </c>
      <c r="D346" s="49" t="s">
        <v>40</v>
      </c>
      <c r="E346" s="49">
        <v>0</v>
      </c>
      <c r="F346" s="49">
        <v>70</v>
      </c>
      <c r="G346" s="49">
        <v>0</v>
      </c>
      <c r="H346" s="49">
        <v>0</v>
      </c>
      <c r="I346" s="50">
        <v>9550600</v>
      </c>
      <c r="J346" s="50"/>
      <c r="K346" s="50"/>
      <c r="L346" s="50">
        <v>1374900</v>
      </c>
      <c r="M346" s="48"/>
      <c r="N346" s="50">
        <f t="shared" si="10"/>
        <v>10925500</v>
      </c>
      <c r="O346" s="38"/>
      <c r="P346" s="51">
        <f t="shared" si="11"/>
        <v>10925500</v>
      </c>
    </row>
    <row r="347" spans="1:16" ht="60">
      <c r="A347" s="47" t="s">
        <v>302</v>
      </c>
      <c r="B347" s="48">
        <v>25617401</v>
      </c>
      <c r="C347" s="48">
        <v>1826001</v>
      </c>
      <c r="D347" s="49" t="s">
        <v>46</v>
      </c>
      <c r="E347" s="49">
        <v>1.2</v>
      </c>
      <c r="F347" s="49">
        <v>0</v>
      </c>
      <c r="G347" s="49">
        <v>0</v>
      </c>
      <c r="H347" s="49">
        <v>0</v>
      </c>
      <c r="I347" s="50">
        <v>350400</v>
      </c>
      <c r="J347" s="50"/>
      <c r="K347" s="50"/>
      <c r="L347" s="50">
        <v>61900</v>
      </c>
      <c r="M347" s="48"/>
      <c r="N347" s="50">
        <f t="shared" si="10"/>
        <v>412300</v>
      </c>
      <c r="O347" s="38"/>
      <c r="P347" s="51">
        <f t="shared" si="11"/>
        <v>412300</v>
      </c>
    </row>
    <row r="348" spans="1:16" ht="30">
      <c r="A348" s="47" t="s">
        <v>302</v>
      </c>
      <c r="B348" s="48">
        <v>25617401</v>
      </c>
      <c r="C348" s="48">
        <v>3281824</v>
      </c>
      <c r="D348" s="49" t="s">
        <v>83</v>
      </c>
      <c r="E348" s="49">
        <v>4.0999999999999996</v>
      </c>
      <c r="F348" s="49">
        <v>0</v>
      </c>
      <c r="G348" s="49">
        <v>0</v>
      </c>
      <c r="H348" s="49">
        <v>0</v>
      </c>
      <c r="I348" s="50">
        <v>2559600</v>
      </c>
      <c r="J348" s="50"/>
      <c r="K348" s="50"/>
      <c r="L348" s="50">
        <v>451700</v>
      </c>
      <c r="M348" s="48"/>
      <c r="N348" s="50">
        <f t="shared" si="10"/>
        <v>3011300</v>
      </c>
      <c r="O348" s="38"/>
      <c r="P348" s="51">
        <f t="shared" si="11"/>
        <v>3011300</v>
      </c>
    </row>
    <row r="349" spans="1:16" ht="30">
      <c r="A349" s="47" t="s">
        <v>302</v>
      </c>
      <c r="B349" s="48">
        <v>25617401</v>
      </c>
      <c r="C349" s="48">
        <v>5321784</v>
      </c>
      <c r="D349" s="49" t="s">
        <v>83</v>
      </c>
      <c r="E349" s="49">
        <v>2.5</v>
      </c>
      <c r="F349" s="49">
        <v>0</v>
      </c>
      <c r="G349" s="49">
        <v>0</v>
      </c>
      <c r="H349" s="49">
        <v>0</v>
      </c>
      <c r="I349" s="50">
        <v>1507300</v>
      </c>
      <c r="J349" s="50"/>
      <c r="K349" s="50"/>
      <c r="L349" s="50">
        <v>266100</v>
      </c>
      <c r="M349" s="48"/>
      <c r="N349" s="50">
        <f t="shared" si="10"/>
        <v>1773400</v>
      </c>
      <c r="O349" s="38"/>
      <c r="P349" s="51">
        <f t="shared" si="11"/>
        <v>1773400</v>
      </c>
    </row>
    <row r="350" spans="1:16" ht="30">
      <c r="A350" s="47" t="s">
        <v>302</v>
      </c>
      <c r="B350" s="48">
        <v>25617401</v>
      </c>
      <c r="C350" s="48">
        <v>5393620</v>
      </c>
      <c r="D350" s="49" t="s">
        <v>291</v>
      </c>
      <c r="E350" s="49">
        <v>2.2000000000000002</v>
      </c>
      <c r="F350" s="49">
        <v>0</v>
      </c>
      <c r="G350" s="49">
        <v>0</v>
      </c>
      <c r="H350" s="49">
        <v>0</v>
      </c>
      <c r="I350" s="50">
        <v>1184700</v>
      </c>
      <c r="J350" s="50"/>
      <c r="K350" s="50"/>
      <c r="L350" s="50">
        <v>209100</v>
      </c>
      <c r="M350" s="48"/>
      <c r="N350" s="50">
        <f t="shared" si="10"/>
        <v>1393800</v>
      </c>
      <c r="O350" s="38"/>
      <c r="P350" s="51">
        <f t="shared" si="11"/>
        <v>1393800</v>
      </c>
    </row>
    <row r="351" spans="1:16" ht="30">
      <c r="A351" s="47" t="s">
        <v>302</v>
      </c>
      <c r="B351" s="48">
        <v>25617401</v>
      </c>
      <c r="C351" s="48">
        <v>5490855</v>
      </c>
      <c r="D351" s="49" t="s">
        <v>291</v>
      </c>
      <c r="E351" s="49">
        <v>2.7</v>
      </c>
      <c r="F351" s="49">
        <v>0</v>
      </c>
      <c r="G351" s="49">
        <v>0</v>
      </c>
      <c r="H351" s="49">
        <v>0</v>
      </c>
      <c r="I351" s="50">
        <v>1441800</v>
      </c>
      <c r="J351" s="50"/>
      <c r="K351" s="50"/>
      <c r="L351" s="50">
        <v>254500</v>
      </c>
      <c r="M351" s="48"/>
      <c r="N351" s="50">
        <f t="shared" si="10"/>
        <v>1696300</v>
      </c>
      <c r="O351" s="38"/>
      <c r="P351" s="51">
        <f t="shared" si="11"/>
        <v>1696300</v>
      </c>
    </row>
    <row r="352" spans="1:16" ht="30">
      <c r="A352" s="47" t="s">
        <v>302</v>
      </c>
      <c r="B352" s="48">
        <v>25617401</v>
      </c>
      <c r="C352" s="48">
        <v>5708945</v>
      </c>
      <c r="D352" s="49" t="s">
        <v>83</v>
      </c>
      <c r="E352" s="49">
        <v>4.0999999999999996</v>
      </c>
      <c r="F352" s="49">
        <v>0</v>
      </c>
      <c r="G352" s="49">
        <v>0</v>
      </c>
      <c r="H352" s="49">
        <v>0</v>
      </c>
      <c r="I352" s="50">
        <v>2522800</v>
      </c>
      <c r="J352" s="50"/>
      <c r="K352" s="50"/>
      <c r="L352" s="50">
        <v>445200</v>
      </c>
      <c r="M352" s="48"/>
      <c r="N352" s="50">
        <f t="shared" si="10"/>
        <v>2968000</v>
      </c>
      <c r="O352" s="38"/>
      <c r="P352" s="51">
        <f t="shared" si="11"/>
        <v>2968000</v>
      </c>
    </row>
    <row r="353" spans="1:16" ht="75">
      <c r="A353" s="47" t="s">
        <v>302</v>
      </c>
      <c r="B353" s="48">
        <v>25617401</v>
      </c>
      <c r="C353" s="48">
        <v>9675339</v>
      </c>
      <c r="D353" s="49" t="s">
        <v>79</v>
      </c>
      <c r="E353" s="49">
        <v>4.4000000000000004</v>
      </c>
      <c r="F353" s="49">
        <v>0</v>
      </c>
      <c r="G353" s="49">
        <v>0</v>
      </c>
      <c r="H353" s="49">
        <v>0</v>
      </c>
      <c r="I353" s="50">
        <v>2716600</v>
      </c>
      <c r="J353" s="50"/>
      <c r="K353" s="50"/>
      <c r="L353" s="50">
        <v>479400</v>
      </c>
      <c r="M353" s="48"/>
      <c r="N353" s="50">
        <f t="shared" si="10"/>
        <v>3196000</v>
      </c>
      <c r="O353" s="38"/>
      <c r="P353" s="51">
        <f t="shared" si="11"/>
        <v>3196000</v>
      </c>
    </row>
    <row r="354" spans="1:16" ht="75">
      <c r="A354" s="47" t="s">
        <v>304</v>
      </c>
      <c r="B354" s="48">
        <v>26708451</v>
      </c>
      <c r="C354" s="48">
        <v>5361326</v>
      </c>
      <c r="D354" s="49" t="s">
        <v>306</v>
      </c>
      <c r="E354" s="49">
        <v>3</v>
      </c>
      <c r="F354" s="49">
        <v>0</v>
      </c>
      <c r="G354" s="49">
        <v>0</v>
      </c>
      <c r="H354" s="49">
        <v>0</v>
      </c>
      <c r="I354" s="50">
        <v>1337400</v>
      </c>
      <c r="J354" s="50"/>
      <c r="K354" s="50"/>
      <c r="L354" s="50">
        <v>206300</v>
      </c>
      <c r="M354" s="48"/>
      <c r="N354" s="50">
        <f t="shared" si="10"/>
        <v>1543700</v>
      </c>
      <c r="O354" s="38"/>
      <c r="P354" s="51">
        <f t="shared" si="11"/>
        <v>1543700</v>
      </c>
    </row>
    <row r="355" spans="1:16" ht="30">
      <c r="A355" s="47" t="s">
        <v>304</v>
      </c>
      <c r="B355" s="48">
        <v>26708451</v>
      </c>
      <c r="C355" s="48">
        <v>7030099</v>
      </c>
      <c r="D355" s="49" t="s">
        <v>21</v>
      </c>
      <c r="E355" s="49">
        <v>0</v>
      </c>
      <c r="F355" s="49">
        <v>0</v>
      </c>
      <c r="G355" s="49">
        <v>18700</v>
      </c>
      <c r="H355" s="49">
        <v>0</v>
      </c>
      <c r="I355" s="50">
        <v>6249100</v>
      </c>
      <c r="J355" s="50"/>
      <c r="K355" s="50"/>
      <c r="L355" s="50">
        <v>856900</v>
      </c>
      <c r="M355" s="48"/>
      <c r="N355" s="50">
        <f t="shared" si="10"/>
        <v>7106000</v>
      </c>
      <c r="O355" s="38"/>
      <c r="P355" s="51">
        <f t="shared" si="11"/>
        <v>7106000</v>
      </c>
    </row>
    <row r="356" spans="1:16" ht="30">
      <c r="A356" s="47" t="s">
        <v>307</v>
      </c>
      <c r="B356" s="48">
        <v>29130140</v>
      </c>
      <c r="C356" s="48">
        <v>2606310</v>
      </c>
      <c r="D356" s="49" t="s">
        <v>21</v>
      </c>
      <c r="E356" s="49">
        <v>0</v>
      </c>
      <c r="F356" s="49">
        <v>0</v>
      </c>
      <c r="G356" s="49">
        <v>4200</v>
      </c>
      <c r="H356" s="49">
        <v>0</v>
      </c>
      <c r="I356" s="50">
        <v>1403500</v>
      </c>
      <c r="J356" s="50"/>
      <c r="K356" s="50"/>
      <c r="L356" s="50">
        <v>192500</v>
      </c>
      <c r="M356" s="48"/>
      <c r="N356" s="50">
        <f t="shared" si="10"/>
        <v>1596000</v>
      </c>
      <c r="O356" s="38"/>
      <c r="P356" s="51">
        <f t="shared" si="11"/>
        <v>1596000</v>
      </c>
    </row>
    <row r="357" spans="1:16" ht="30">
      <c r="A357" s="47" t="s">
        <v>307</v>
      </c>
      <c r="B357" s="48">
        <v>29130140</v>
      </c>
      <c r="C357" s="48">
        <v>3316328</v>
      </c>
      <c r="D357" s="49" t="s">
        <v>27</v>
      </c>
      <c r="E357" s="49">
        <v>0</v>
      </c>
      <c r="F357" s="49">
        <v>4</v>
      </c>
      <c r="G357" s="49">
        <v>0</v>
      </c>
      <c r="H357" s="49">
        <v>0</v>
      </c>
      <c r="I357" s="50">
        <v>659500</v>
      </c>
      <c r="J357" s="50"/>
      <c r="K357" s="50"/>
      <c r="L357" s="50">
        <v>101800</v>
      </c>
      <c r="M357" s="48"/>
      <c r="N357" s="50">
        <f t="shared" si="10"/>
        <v>761300</v>
      </c>
      <c r="O357" s="38"/>
      <c r="P357" s="51">
        <f t="shared" si="11"/>
        <v>761300</v>
      </c>
    </row>
    <row r="358" spans="1:16" ht="30">
      <c r="A358" s="47" t="s">
        <v>311</v>
      </c>
      <c r="B358" s="48">
        <v>28376196</v>
      </c>
      <c r="C358" s="48">
        <v>2631419</v>
      </c>
      <c r="D358" s="49" t="s">
        <v>50</v>
      </c>
      <c r="E358" s="49">
        <v>0</v>
      </c>
      <c r="F358" s="49">
        <v>37</v>
      </c>
      <c r="G358" s="49">
        <v>0</v>
      </c>
      <c r="H358" s="49">
        <v>0</v>
      </c>
      <c r="I358" s="50">
        <v>4683700</v>
      </c>
      <c r="J358" s="50"/>
      <c r="K358" s="50"/>
      <c r="L358" s="50">
        <v>722600</v>
      </c>
      <c r="M358" s="48"/>
      <c r="N358" s="50">
        <f t="shared" si="10"/>
        <v>5406300</v>
      </c>
      <c r="O358" s="38"/>
      <c r="P358" s="51">
        <f t="shared" si="11"/>
        <v>5406300</v>
      </c>
    </row>
    <row r="359" spans="1:16" ht="45">
      <c r="A359" s="47" t="s">
        <v>311</v>
      </c>
      <c r="B359" s="48">
        <v>28376196</v>
      </c>
      <c r="C359" s="48">
        <v>2656881</v>
      </c>
      <c r="D359" s="49" t="s">
        <v>414</v>
      </c>
      <c r="E359" s="49">
        <v>5.5</v>
      </c>
      <c r="F359" s="49">
        <v>0</v>
      </c>
      <c r="G359" s="49">
        <v>0</v>
      </c>
      <c r="H359" s="49">
        <v>0</v>
      </c>
      <c r="I359" s="50">
        <v>1728400</v>
      </c>
      <c r="J359" s="50"/>
      <c r="K359" s="50"/>
      <c r="L359" s="50">
        <v>305100</v>
      </c>
      <c r="M359" s="48"/>
      <c r="N359" s="50">
        <f t="shared" si="10"/>
        <v>2033500</v>
      </c>
      <c r="O359" s="38"/>
      <c r="P359" s="51">
        <f t="shared" si="11"/>
        <v>2033500</v>
      </c>
    </row>
    <row r="360" spans="1:16" ht="60">
      <c r="A360" s="47" t="s">
        <v>311</v>
      </c>
      <c r="B360" s="48">
        <v>28376196</v>
      </c>
      <c r="C360" s="48">
        <v>4156426</v>
      </c>
      <c r="D360" s="49" t="s">
        <v>46</v>
      </c>
      <c r="E360" s="49">
        <v>1.5</v>
      </c>
      <c r="F360" s="49">
        <v>0</v>
      </c>
      <c r="G360" s="49">
        <v>0</v>
      </c>
      <c r="H360" s="49">
        <v>0</v>
      </c>
      <c r="I360" s="50">
        <v>516800</v>
      </c>
      <c r="J360" s="50"/>
      <c r="K360" s="50"/>
      <c r="L360" s="50">
        <v>91300</v>
      </c>
      <c r="M360" s="48"/>
      <c r="N360" s="50">
        <f t="shared" si="10"/>
        <v>608100</v>
      </c>
      <c r="O360" s="38"/>
      <c r="P360" s="51">
        <f t="shared" si="11"/>
        <v>608100</v>
      </c>
    </row>
    <row r="361" spans="1:16" ht="30">
      <c r="A361" s="47" t="s">
        <v>311</v>
      </c>
      <c r="B361" s="48">
        <v>28376196</v>
      </c>
      <c r="C361" s="48">
        <v>4498267</v>
      </c>
      <c r="D361" s="49" t="s">
        <v>25</v>
      </c>
      <c r="E361" s="49">
        <v>4</v>
      </c>
      <c r="F361" s="49">
        <v>0</v>
      </c>
      <c r="G361" s="49">
        <v>0</v>
      </c>
      <c r="H361" s="49">
        <v>0</v>
      </c>
      <c r="I361" s="50">
        <v>1558500</v>
      </c>
      <c r="J361" s="50"/>
      <c r="K361" s="50"/>
      <c r="L361" s="50">
        <v>240400</v>
      </c>
      <c r="M361" s="48"/>
      <c r="N361" s="50">
        <f t="shared" si="10"/>
        <v>1798900</v>
      </c>
      <c r="O361" s="38"/>
      <c r="P361" s="51">
        <f t="shared" si="11"/>
        <v>1798900</v>
      </c>
    </row>
    <row r="362" spans="1:16" ht="45">
      <c r="A362" s="47" t="s">
        <v>311</v>
      </c>
      <c r="B362" s="48">
        <v>28376196</v>
      </c>
      <c r="C362" s="48">
        <v>5877715</v>
      </c>
      <c r="D362" s="49" t="s">
        <v>564</v>
      </c>
      <c r="E362" s="49">
        <v>4.5</v>
      </c>
      <c r="F362" s="49">
        <v>0</v>
      </c>
      <c r="G362" s="49">
        <v>0</v>
      </c>
      <c r="H362" s="49">
        <v>0</v>
      </c>
      <c r="I362" s="50">
        <v>2149300</v>
      </c>
      <c r="J362" s="50"/>
      <c r="K362" s="50"/>
      <c r="L362" s="50">
        <v>379300</v>
      </c>
      <c r="M362" s="48"/>
      <c r="N362" s="50">
        <f t="shared" si="10"/>
        <v>2528600</v>
      </c>
      <c r="O362" s="38"/>
      <c r="P362" s="51">
        <f t="shared" si="11"/>
        <v>2528600</v>
      </c>
    </row>
    <row r="363" spans="1:16" ht="30">
      <c r="A363" s="47" t="s">
        <v>313</v>
      </c>
      <c r="B363" s="48">
        <v>242004</v>
      </c>
      <c r="C363" s="48">
        <v>7515682</v>
      </c>
      <c r="D363" s="49" t="s">
        <v>37</v>
      </c>
      <c r="E363" s="49">
        <v>5.3</v>
      </c>
      <c r="F363" s="49">
        <v>0</v>
      </c>
      <c r="G363" s="49">
        <v>0</v>
      </c>
      <c r="H363" s="49">
        <v>0</v>
      </c>
      <c r="I363" s="50">
        <v>1730800</v>
      </c>
      <c r="J363" s="50"/>
      <c r="K363" s="50"/>
      <c r="L363" s="50">
        <v>267100</v>
      </c>
      <c r="M363" s="48"/>
      <c r="N363" s="50">
        <f t="shared" si="10"/>
        <v>1997900</v>
      </c>
      <c r="O363" s="38"/>
      <c r="P363" s="51">
        <f t="shared" si="11"/>
        <v>1997900</v>
      </c>
    </row>
    <row r="364" spans="1:16" ht="30">
      <c r="A364" s="47" t="s">
        <v>315</v>
      </c>
      <c r="B364" s="48">
        <v>241121</v>
      </c>
      <c r="C364" s="48">
        <v>5005680</v>
      </c>
      <c r="D364" s="49" t="s">
        <v>37</v>
      </c>
      <c r="E364" s="49">
        <v>4.5</v>
      </c>
      <c r="F364" s="49">
        <v>0</v>
      </c>
      <c r="G364" s="49">
        <v>0</v>
      </c>
      <c r="H364" s="49">
        <v>0</v>
      </c>
      <c r="I364" s="50">
        <v>1569700</v>
      </c>
      <c r="J364" s="50">
        <v>136100</v>
      </c>
      <c r="K364" s="50"/>
      <c r="L364" s="50">
        <v>307400</v>
      </c>
      <c r="M364" s="48"/>
      <c r="N364" s="50">
        <f t="shared" si="10"/>
        <v>2013200</v>
      </c>
      <c r="O364" s="38"/>
      <c r="P364" s="51">
        <f t="shared" si="11"/>
        <v>2013200</v>
      </c>
    </row>
    <row r="365" spans="1:16" ht="30">
      <c r="A365" s="47" t="s">
        <v>317</v>
      </c>
      <c r="B365" s="48">
        <v>237680</v>
      </c>
      <c r="C365" s="48">
        <v>4402486</v>
      </c>
      <c r="D365" s="49" t="s">
        <v>37</v>
      </c>
      <c r="E365" s="49">
        <v>1.08</v>
      </c>
      <c r="F365" s="49">
        <v>0</v>
      </c>
      <c r="G365" s="49">
        <v>0</v>
      </c>
      <c r="H365" s="49">
        <v>0</v>
      </c>
      <c r="I365" s="50">
        <v>346700</v>
      </c>
      <c r="J365" s="50"/>
      <c r="K365" s="50"/>
      <c r="L365" s="50">
        <v>53500</v>
      </c>
      <c r="M365" s="48"/>
      <c r="N365" s="50">
        <f t="shared" si="10"/>
        <v>400200</v>
      </c>
      <c r="O365" s="38"/>
      <c r="P365" s="51">
        <f t="shared" si="11"/>
        <v>400200</v>
      </c>
    </row>
    <row r="366" spans="1:16" ht="30">
      <c r="A366" s="47" t="s">
        <v>319</v>
      </c>
      <c r="B366" s="48">
        <v>241237</v>
      </c>
      <c r="C366" s="48">
        <v>3645408</v>
      </c>
      <c r="D366" s="49" t="s">
        <v>37</v>
      </c>
      <c r="E366" s="49">
        <v>5.25</v>
      </c>
      <c r="F366" s="49">
        <v>0</v>
      </c>
      <c r="G366" s="49">
        <v>0</v>
      </c>
      <c r="H366" s="49">
        <v>0</v>
      </c>
      <c r="I366" s="50">
        <v>1311300</v>
      </c>
      <c r="J366" s="50"/>
      <c r="K366" s="50"/>
      <c r="L366" s="50">
        <v>202300</v>
      </c>
      <c r="M366" s="48"/>
      <c r="N366" s="50">
        <f t="shared" si="10"/>
        <v>1513600</v>
      </c>
      <c r="O366" s="38"/>
      <c r="P366" s="51">
        <f t="shared" si="11"/>
        <v>1513600</v>
      </c>
    </row>
    <row r="367" spans="1:16" ht="30">
      <c r="A367" s="47" t="s">
        <v>321</v>
      </c>
      <c r="B367" s="48">
        <v>241326</v>
      </c>
      <c r="C367" s="48">
        <v>3426045</v>
      </c>
      <c r="D367" s="49" t="s">
        <v>37</v>
      </c>
      <c r="E367" s="49">
        <v>1.1499999999999999</v>
      </c>
      <c r="F367" s="49">
        <v>0</v>
      </c>
      <c r="G367" s="49">
        <v>0</v>
      </c>
      <c r="H367" s="49">
        <v>0</v>
      </c>
      <c r="I367" s="50">
        <v>358100</v>
      </c>
      <c r="J367" s="50"/>
      <c r="K367" s="50"/>
      <c r="L367" s="50">
        <v>55200</v>
      </c>
      <c r="M367" s="48"/>
      <c r="N367" s="50">
        <f t="shared" si="10"/>
        <v>413300</v>
      </c>
      <c r="O367" s="38"/>
      <c r="P367" s="51">
        <f t="shared" si="11"/>
        <v>413300</v>
      </c>
    </row>
    <row r="368" spans="1:16" ht="30">
      <c r="A368" s="47" t="s">
        <v>323</v>
      </c>
      <c r="B368" s="48">
        <v>235482</v>
      </c>
      <c r="C368" s="48">
        <v>4433549</v>
      </c>
      <c r="D368" s="49" t="s">
        <v>37</v>
      </c>
      <c r="E368" s="49">
        <v>2</v>
      </c>
      <c r="F368" s="49">
        <v>0</v>
      </c>
      <c r="G368" s="49">
        <v>0</v>
      </c>
      <c r="H368" s="49">
        <v>0</v>
      </c>
      <c r="I368" s="50">
        <v>425800</v>
      </c>
      <c r="J368" s="50"/>
      <c r="K368" s="50"/>
      <c r="L368" s="50">
        <v>65700</v>
      </c>
      <c r="M368" s="48"/>
      <c r="N368" s="50">
        <f t="shared" si="10"/>
        <v>491500</v>
      </c>
      <c r="O368" s="38"/>
      <c r="P368" s="51">
        <f t="shared" si="11"/>
        <v>491500</v>
      </c>
    </row>
    <row r="369" spans="1:16" ht="45">
      <c r="A369" s="47" t="s">
        <v>323</v>
      </c>
      <c r="B369" s="48">
        <v>235482</v>
      </c>
      <c r="C369" s="48">
        <v>5389511</v>
      </c>
      <c r="D369" s="49" t="s">
        <v>40</v>
      </c>
      <c r="E369" s="49">
        <v>0</v>
      </c>
      <c r="F369" s="49">
        <v>35</v>
      </c>
      <c r="G369" s="49">
        <v>0</v>
      </c>
      <c r="H369" s="49">
        <v>0</v>
      </c>
      <c r="I369" s="50">
        <v>2308400</v>
      </c>
      <c r="J369" s="50"/>
      <c r="K369" s="50"/>
      <c r="L369" s="50">
        <v>356200</v>
      </c>
      <c r="M369" s="48"/>
      <c r="N369" s="50">
        <f t="shared" si="10"/>
        <v>2664600</v>
      </c>
      <c r="O369" s="38"/>
      <c r="P369" s="51">
        <f t="shared" si="11"/>
        <v>2664600</v>
      </c>
    </row>
    <row r="370" spans="1:16" ht="30">
      <c r="A370" s="47" t="s">
        <v>325</v>
      </c>
      <c r="B370" s="48">
        <v>241407</v>
      </c>
      <c r="C370" s="48">
        <v>4868204</v>
      </c>
      <c r="D370" s="49" t="s">
        <v>37</v>
      </c>
      <c r="E370" s="49">
        <v>2.5</v>
      </c>
      <c r="F370" s="49">
        <v>0</v>
      </c>
      <c r="G370" s="49">
        <v>0</v>
      </c>
      <c r="H370" s="49">
        <v>0</v>
      </c>
      <c r="I370" s="50">
        <v>900100</v>
      </c>
      <c r="J370" s="50"/>
      <c r="K370" s="50"/>
      <c r="L370" s="50">
        <v>138900</v>
      </c>
      <c r="M370" s="48"/>
      <c r="N370" s="50">
        <f t="shared" si="10"/>
        <v>1039000</v>
      </c>
      <c r="O370" s="38"/>
      <c r="P370" s="51">
        <f t="shared" si="11"/>
        <v>1039000</v>
      </c>
    </row>
    <row r="371" spans="1:16" ht="30">
      <c r="A371" s="47" t="s">
        <v>327</v>
      </c>
      <c r="B371" s="48">
        <v>237051</v>
      </c>
      <c r="C371" s="48">
        <v>3521694</v>
      </c>
      <c r="D371" s="49" t="s">
        <v>562</v>
      </c>
      <c r="E371" s="49">
        <v>0</v>
      </c>
      <c r="F371" s="49">
        <v>22</v>
      </c>
      <c r="G371" s="49">
        <v>0</v>
      </c>
      <c r="H371" s="49">
        <v>0</v>
      </c>
      <c r="I371" s="50">
        <v>1580700</v>
      </c>
      <c r="J371" s="50"/>
      <c r="K371" s="50"/>
      <c r="L371" s="50">
        <v>279000</v>
      </c>
      <c r="M371" s="48"/>
      <c r="N371" s="50">
        <f t="shared" si="10"/>
        <v>1859700</v>
      </c>
      <c r="O371" s="38"/>
      <c r="P371" s="51">
        <f t="shared" si="11"/>
        <v>1859700</v>
      </c>
    </row>
    <row r="372" spans="1:16" ht="30">
      <c r="A372" s="47" t="s">
        <v>327</v>
      </c>
      <c r="B372" s="48">
        <v>237051</v>
      </c>
      <c r="C372" s="48">
        <v>4206859</v>
      </c>
      <c r="D372" s="49" t="s">
        <v>562</v>
      </c>
      <c r="E372" s="49">
        <v>0</v>
      </c>
      <c r="F372" s="49">
        <v>62</v>
      </c>
      <c r="G372" s="49">
        <v>0</v>
      </c>
      <c r="H372" s="49">
        <v>0</v>
      </c>
      <c r="I372" s="50">
        <v>3547100</v>
      </c>
      <c r="J372" s="50"/>
      <c r="K372" s="50"/>
      <c r="L372" s="50">
        <v>626000</v>
      </c>
      <c r="M372" s="48"/>
      <c r="N372" s="50">
        <f t="shared" si="10"/>
        <v>4173100</v>
      </c>
      <c r="O372" s="38"/>
      <c r="P372" s="51">
        <f t="shared" si="11"/>
        <v>4173100</v>
      </c>
    </row>
    <row r="373" spans="1:16" ht="60">
      <c r="A373" s="47" t="s">
        <v>327</v>
      </c>
      <c r="B373" s="48">
        <v>237051</v>
      </c>
      <c r="C373" s="48">
        <v>5570843</v>
      </c>
      <c r="D373" s="49" t="s">
        <v>46</v>
      </c>
      <c r="E373" s="49">
        <v>1.76</v>
      </c>
      <c r="F373" s="49">
        <v>0</v>
      </c>
      <c r="G373" s="49">
        <v>0</v>
      </c>
      <c r="H373" s="49">
        <v>0</v>
      </c>
      <c r="I373" s="50">
        <v>211900</v>
      </c>
      <c r="J373" s="50"/>
      <c r="K373" s="50"/>
      <c r="L373" s="50">
        <v>37300</v>
      </c>
      <c r="M373" s="48"/>
      <c r="N373" s="50">
        <f t="shared" si="10"/>
        <v>249200</v>
      </c>
      <c r="O373" s="38"/>
      <c r="P373" s="51">
        <f t="shared" si="11"/>
        <v>249200</v>
      </c>
    </row>
    <row r="374" spans="1:16" ht="75">
      <c r="A374" s="47" t="s">
        <v>327</v>
      </c>
      <c r="B374" s="48">
        <v>237051</v>
      </c>
      <c r="C374" s="48">
        <v>5657832</v>
      </c>
      <c r="D374" s="49" t="s">
        <v>79</v>
      </c>
      <c r="E374" s="49">
        <v>3</v>
      </c>
      <c r="F374" s="49">
        <v>0</v>
      </c>
      <c r="G374" s="49">
        <v>0</v>
      </c>
      <c r="H374" s="49">
        <v>0</v>
      </c>
      <c r="I374" s="50">
        <v>1290600</v>
      </c>
      <c r="J374" s="50"/>
      <c r="K374" s="50"/>
      <c r="L374" s="50">
        <v>227700</v>
      </c>
      <c r="M374" s="48"/>
      <c r="N374" s="50">
        <f t="shared" si="10"/>
        <v>1518300</v>
      </c>
      <c r="O374" s="38">
        <v>411860.19</v>
      </c>
      <c r="P374" s="51">
        <f t="shared" si="11"/>
        <v>1106439.81</v>
      </c>
    </row>
    <row r="375" spans="1:16" ht="30">
      <c r="A375" s="47" t="s">
        <v>327</v>
      </c>
      <c r="B375" s="48">
        <v>237051</v>
      </c>
      <c r="C375" s="48">
        <v>7182053</v>
      </c>
      <c r="D375" s="49" t="s">
        <v>74</v>
      </c>
      <c r="E375" s="49">
        <v>0</v>
      </c>
      <c r="F375" s="49">
        <v>0</v>
      </c>
      <c r="G375" s="49">
        <v>0</v>
      </c>
      <c r="H375" s="49">
        <v>365</v>
      </c>
      <c r="I375" s="50">
        <v>708900</v>
      </c>
      <c r="J375" s="50"/>
      <c r="K375" s="50"/>
      <c r="L375" s="50">
        <v>125100</v>
      </c>
      <c r="M375" s="48"/>
      <c r="N375" s="50">
        <f t="shared" si="10"/>
        <v>834000</v>
      </c>
      <c r="O375" s="38"/>
      <c r="P375" s="51">
        <f t="shared" si="11"/>
        <v>834000</v>
      </c>
    </row>
    <row r="376" spans="1:16" ht="30">
      <c r="A376" s="47" t="s">
        <v>329</v>
      </c>
      <c r="B376" s="48">
        <v>240478</v>
      </c>
      <c r="C376" s="48">
        <v>6611945</v>
      </c>
      <c r="D376" s="49" t="s">
        <v>37</v>
      </c>
      <c r="E376" s="49">
        <v>1.65</v>
      </c>
      <c r="F376" s="49">
        <v>0</v>
      </c>
      <c r="G376" s="49">
        <v>0</v>
      </c>
      <c r="H376" s="49">
        <v>0</v>
      </c>
      <c r="I376" s="50">
        <v>448900</v>
      </c>
      <c r="J376" s="50"/>
      <c r="K376" s="50"/>
      <c r="L376" s="50">
        <v>1100</v>
      </c>
      <c r="M376" s="48"/>
      <c r="N376" s="50">
        <f t="shared" si="10"/>
        <v>450000</v>
      </c>
      <c r="O376" s="38"/>
      <c r="P376" s="51">
        <f t="shared" si="11"/>
        <v>450000</v>
      </c>
    </row>
    <row r="377" spans="1:16" ht="30">
      <c r="A377" s="47" t="s">
        <v>331</v>
      </c>
      <c r="B377" s="48">
        <v>241610</v>
      </c>
      <c r="C377" s="48">
        <v>6566164</v>
      </c>
      <c r="D377" s="49" t="s">
        <v>37</v>
      </c>
      <c r="E377" s="49">
        <v>3.25</v>
      </c>
      <c r="F377" s="49">
        <v>0</v>
      </c>
      <c r="G377" s="49">
        <v>0</v>
      </c>
      <c r="H377" s="49">
        <v>0</v>
      </c>
      <c r="I377" s="50">
        <v>782300</v>
      </c>
      <c r="J377" s="50"/>
      <c r="K377" s="50"/>
      <c r="L377" s="50">
        <v>120700</v>
      </c>
      <c r="M377" s="48"/>
      <c r="N377" s="50">
        <f t="shared" si="10"/>
        <v>903000</v>
      </c>
      <c r="O377" s="38"/>
      <c r="P377" s="51">
        <f t="shared" si="11"/>
        <v>903000</v>
      </c>
    </row>
    <row r="378" spans="1:16" ht="30">
      <c r="A378" s="47" t="s">
        <v>333</v>
      </c>
      <c r="B378" s="48">
        <v>243221</v>
      </c>
      <c r="C378" s="48">
        <v>1493267</v>
      </c>
      <c r="D378" s="49" t="s">
        <v>37</v>
      </c>
      <c r="E378" s="49">
        <v>6.7</v>
      </c>
      <c r="F378" s="49">
        <v>0</v>
      </c>
      <c r="G378" s="49">
        <v>0</v>
      </c>
      <c r="H378" s="49">
        <v>0</v>
      </c>
      <c r="I378" s="50">
        <v>2041800</v>
      </c>
      <c r="J378" s="50"/>
      <c r="K378" s="50"/>
      <c r="L378" s="50">
        <v>315000</v>
      </c>
      <c r="M378" s="48"/>
      <c r="N378" s="50">
        <f t="shared" si="10"/>
        <v>2356800</v>
      </c>
      <c r="O378" s="38"/>
      <c r="P378" s="51">
        <f t="shared" si="11"/>
        <v>2356800</v>
      </c>
    </row>
    <row r="379" spans="1:16" ht="30">
      <c r="A379" s="47" t="s">
        <v>335</v>
      </c>
      <c r="B379" s="48">
        <v>241636</v>
      </c>
      <c r="C379" s="48">
        <v>6640819</v>
      </c>
      <c r="D379" s="49" t="s">
        <v>37</v>
      </c>
      <c r="E379" s="49">
        <v>6</v>
      </c>
      <c r="F379" s="49">
        <v>0</v>
      </c>
      <c r="G379" s="49">
        <v>0</v>
      </c>
      <c r="H379" s="49">
        <v>0</v>
      </c>
      <c r="I379" s="50">
        <v>1577200</v>
      </c>
      <c r="J379" s="50"/>
      <c r="K379" s="50"/>
      <c r="L379" s="50">
        <v>243300</v>
      </c>
      <c r="M379" s="48"/>
      <c r="N379" s="50">
        <f t="shared" si="10"/>
        <v>1820500</v>
      </c>
      <c r="O379" s="38"/>
      <c r="P379" s="51">
        <f t="shared" si="11"/>
        <v>1820500</v>
      </c>
    </row>
    <row r="380" spans="1:16" ht="30">
      <c r="A380" s="47" t="s">
        <v>337</v>
      </c>
      <c r="B380" s="48">
        <v>243272</v>
      </c>
      <c r="C380" s="48">
        <v>8210005</v>
      </c>
      <c r="D380" s="49" t="s">
        <v>37</v>
      </c>
      <c r="E380" s="49">
        <v>4.03</v>
      </c>
      <c r="F380" s="49">
        <v>0</v>
      </c>
      <c r="G380" s="49">
        <v>0</v>
      </c>
      <c r="H380" s="49">
        <v>0</v>
      </c>
      <c r="I380" s="50">
        <v>1172300</v>
      </c>
      <c r="J380" s="50"/>
      <c r="K380" s="50"/>
      <c r="L380" s="50">
        <v>180900</v>
      </c>
      <c r="M380" s="48"/>
      <c r="N380" s="50">
        <f t="shared" si="10"/>
        <v>1353200</v>
      </c>
      <c r="O380" s="38"/>
      <c r="P380" s="51">
        <f t="shared" si="11"/>
        <v>1353200</v>
      </c>
    </row>
    <row r="381" spans="1:16" ht="30">
      <c r="A381" s="47" t="s">
        <v>339</v>
      </c>
      <c r="B381" s="48">
        <v>232645</v>
      </c>
      <c r="C381" s="48">
        <v>5584479</v>
      </c>
      <c r="D381" s="49" t="s">
        <v>37</v>
      </c>
      <c r="E381" s="49">
        <v>4</v>
      </c>
      <c r="F381" s="49">
        <v>0</v>
      </c>
      <c r="G381" s="49">
        <v>0</v>
      </c>
      <c r="H381" s="49">
        <v>0</v>
      </c>
      <c r="I381" s="50">
        <v>1257000</v>
      </c>
      <c r="J381" s="50"/>
      <c r="K381" s="50"/>
      <c r="L381" s="50">
        <v>194000</v>
      </c>
      <c r="M381" s="48"/>
      <c r="N381" s="50">
        <f t="shared" si="10"/>
        <v>1451000</v>
      </c>
      <c r="O381" s="38"/>
      <c r="P381" s="51">
        <f t="shared" si="11"/>
        <v>1451000</v>
      </c>
    </row>
    <row r="382" spans="1:16" ht="30">
      <c r="A382" s="47" t="s">
        <v>341</v>
      </c>
      <c r="B382" s="48">
        <v>234877</v>
      </c>
      <c r="C382" s="48">
        <v>9903478</v>
      </c>
      <c r="D382" s="49" t="s">
        <v>37</v>
      </c>
      <c r="E382" s="49">
        <v>16.27</v>
      </c>
      <c r="F382" s="49">
        <v>0</v>
      </c>
      <c r="G382" s="49">
        <v>0</v>
      </c>
      <c r="H382" s="49">
        <v>0</v>
      </c>
      <c r="I382" s="50">
        <v>4006200</v>
      </c>
      <c r="J382" s="50"/>
      <c r="K382" s="50"/>
      <c r="L382" s="50">
        <v>618100</v>
      </c>
      <c r="M382" s="48"/>
      <c r="N382" s="50">
        <f t="shared" si="10"/>
        <v>4624300</v>
      </c>
      <c r="O382" s="38"/>
      <c r="P382" s="51">
        <f t="shared" si="11"/>
        <v>4624300</v>
      </c>
    </row>
    <row r="383" spans="1:16" ht="30">
      <c r="A383" s="47" t="s">
        <v>343</v>
      </c>
      <c r="B383" s="48">
        <v>234923</v>
      </c>
      <c r="C383" s="48">
        <v>6405609</v>
      </c>
      <c r="D383" s="49" t="s">
        <v>37</v>
      </c>
      <c r="E383" s="49">
        <v>4</v>
      </c>
      <c r="F383" s="49">
        <v>0</v>
      </c>
      <c r="G383" s="49">
        <v>0</v>
      </c>
      <c r="H383" s="49">
        <v>0</v>
      </c>
      <c r="I383" s="50">
        <v>1000000</v>
      </c>
      <c r="J383" s="50"/>
      <c r="K383" s="50"/>
      <c r="L383" s="50"/>
      <c r="M383" s="48"/>
      <c r="N383" s="50">
        <f t="shared" si="10"/>
        <v>1000000</v>
      </c>
      <c r="O383" s="38"/>
      <c r="P383" s="51">
        <f t="shared" si="11"/>
        <v>1000000</v>
      </c>
    </row>
    <row r="384" spans="1:16" ht="30">
      <c r="A384" s="47" t="s">
        <v>345</v>
      </c>
      <c r="B384" s="48">
        <v>235831</v>
      </c>
      <c r="C384" s="48">
        <v>9621101</v>
      </c>
      <c r="D384" s="49" t="s">
        <v>37</v>
      </c>
      <c r="E384" s="49">
        <v>2</v>
      </c>
      <c r="F384" s="49">
        <v>0</v>
      </c>
      <c r="G384" s="49">
        <v>0</v>
      </c>
      <c r="H384" s="49">
        <v>0</v>
      </c>
      <c r="I384" s="50">
        <v>395700</v>
      </c>
      <c r="J384" s="50"/>
      <c r="K384" s="50"/>
      <c r="L384" s="50">
        <v>54300</v>
      </c>
      <c r="M384" s="48"/>
      <c r="N384" s="50">
        <f t="shared" si="10"/>
        <v>450000</v>
      </c>
      <c r="O384" s="38"/>
      <c r="P384" s="51">
        <f t="shared" si="11"/>
        <v>450000</v>
      </c>
    </row>
    <row r="385" spans="1:16" ht="30">
      <c r="A385" s="47" t="s">
        <v>347</v>
      </c>
      <c r="B385" s="48">
        <v>236527</v>
      </c>
      <c r="C385" s="48">
        <v>2243483</v>
      </c>
      <c r="D385" s="49" t="s">
        <v>37</v>
      </c>
      <c r="E385" s="49">
        <v>1.5</v>
      </c>
      <c r="F385" s="49">
        <v>0</v>
      </c>
      <c r="G385" s="49">
        <v>0</v>
      </c>
      <c r="H385" s="49">
        <v>0</v>
      </c>
      <c r="I385" s="50">
        <v>528300</v>
      </c>
      <c r="J385" s="50"/>
      <c r="K385" s="50"/>
      <c r="L385" s="50">
        <v>81500</v>
      </c>
      <c r="M385" s="48"/>
      <c r="N385" s="50">
        <f t="shared" si="10"/>
        <v>609800</v>
      </c>
      <c r="O385" s="38">
        <v>4999</v>
      </c>
      <c r="P385" s="51">
        <f t="shared" si="11"/>
        <v>604801</v>
      </c>
    </row>
    <row r="386" spans="1:16" ht="30">
      <c r="A386" s="47" t="s">
        <v>349</v>
      </c>
      <c r="B386" s="48">
        <v>235075</v>
      </c>
      <c r="C386" s="48">
        <v>9765883</v>
      </c>
      <c r="D386" s="49" t="s">
        <v>37</v>
      </c>
      <c r="E386" s="49">
        <v>3</v>
      </c>
      <c r="F386" s="49">
        <v>0</v>
      </c>
      <c r="G386" s="49">
        <v>0</v>
      </c>
      <c r="H386" s="49">
        <v>0</v>
      </c>
      <c r="I386" s="50">
        <v>703500</v>
      </c>
      <c r="J386" s="50"/>
      <c r="K386" s="50"/>
      <c r="L386" s="50">
        <v>108500</v>
      </c>
      <c r="M386" s="48"/>
      <c r="N386" s="50">
        <f t="shared" si="10"/>
        <v>812000</v>
      </c>
      <c r="O386" s="38"/>
      <c r="P386" s="51">
        <f t="shared" si="11"/>
        <v>812000</v>
      </c>
    </row>
    <row r="387" spans="1:16" ht="30">
      <c r="A387" s="47" t="s">
        <v>351</v>
      </c>
      <c r="B387" s="48">
        <v>240931</v>
      </c>
      <c r="C387" s="48">
        <v>5000760</v>
      </c>
      <c r="D387" s="49" t="s">
        <v>37</v>
      </c>
      <c r="E387" s="49">
        <v>4.5</v>
      </c>
      <c r="F387" s="49">
        <v>0</v>
      </c>
      <c r="G387" s="49">
        <v>0</v>
      </c>
      <c r="H387" s="49">
        <v>0</v>
      </c>
      <c r="I387" s="50">
        <v>1486300</v>
      </c>
      <c r="J387" s="50"/>
      <c r="K387" s="50"/>
      <c r="L387" s="50">
        <v>229300</v>
      </c>
      <c r="M387" s="48"/>
      <c r="N387" s="50">
        <f t="shared" si="10"/>
        <v>1715600</v>
      </c>
      <c r="O387" s="38"/>
      <c r="P387" s="51">
        <f t="shared" si="11"/>
        <v>1715600</v>
      </c>
    </row>
    <row r="388" spans="1:16" ht="30">
      <c r="A388" s="47" t="s">
        <v>353</v>
      </c>
      <c r="B388" s="48">
        <v>235105</v>
      </c>
      <c r="C388" s="48">
        <v>9880548</v>
      </c>
      <c r="D388" s="49" t="s">
        <v>37</v>
      </c>
      <c r="E388" s="49">
        <v>4.8</v>
      </c>
      <c r="F388" s="49">
        <v>0</v>
      </c>
      <c r="G388" s="49">
        <v>0</v>
      </c>
      <c r="H388" s="49">
        <v>0</v>
      </c>
      <c r="I388" s="50">
        <v>1591900</v>
      </c>
      <c r="J388" s="50"/>
      <c r="K388" s="50"/>
      <c r="L388" s="50">
        <v>245700</v>
      </c>
      <c r="M388" s="48"/>
      <c r="N388" s="50">
        <f t="shared" si="10"/>
        <v>1837600</v>
      </c>
      <c r="O388" s="38"/>
      <c r="P388" s="51">
        <f t="shared" si="11"/>
        <v>1837600</v>
      </c>
    </row>
    <row r="389" spans="1:16" ht="30">
      <c r="A389" s="47" t="s">
        <v>355</v>
      </c>
      <c r="B389" s="48">
        <v>235954</v>
      </c>
      <c r="C389" s="48">
        <v>9513372</v>
      </c>
      <c r="D389" s="49" t="s">
        <v>37</v>
      </c>
      <c r="E389" s="49">
        <v>2.5</v>
      </c>
      <c r="F389" s="49">
        <v>0</v>
      </c>
      <c r="G389" s="49">
        <v>0</v>
      </c>
      <c r="H389" s="49">
        <v>0</v>
      </c>
      <c r="I389" s="50">
        <v>773000</v>
      </c>
      <c r="J389" s="50"/>
      <c r="K389" s="50"/>
      <c r="L389" s="50">
        <v>119200</v>
      </c>
      <c r="M389" s="48"/>
      <c r="N389" s="50">
        <f t="shared" si="10"/>
        <v>892200</v>
      </c>
      <c r="O389" s="38"/>
      <c r="P389" s="51">
        <f t="shared" si="11"/>
        <v>892200</v>
      </c>
    </row>
    <row r="390" spans="1:16" ht="30">
      <c r="A390" s="47" t="s">
        <v>357</v>
      </c>
      <c r="B390" s="48">
        <v>236667</v>
      </c>
      <c r="C390" s="48">
        <v>1856990</v>
      </c>
      <c r="D390" s="49" t="s">
        <v>37</v>
      </c>
      <c r="E390" s="49">
        <v>5.7</v>
      </c>
      <c r="F390" s="49">
        <v>0</v>
      </c>
      <c r="G390" s="49">
        <v>0</v>
      </c>
      <c r="H390" s="49">
        <v>0</v>
      </c>
      <c r="I390" s="50">
        <v>2698100</v>
      </c>
      <c r="J390" s="50"/>
      <c r="K390" s="50"/>
      <c r="L390" s="50">
        <v>416200</v>
      </c>
      <c r="M390" s="48"/>
      <c r="N390" s="50">
        <f t="shared" si="10"/>
        <v>3114300</v>
      </c>
      <c r="O390" s="38"/>
      <c r="P390" s="51">
        <f t="shared" si="11"/>
        <v>3114300</v>
      </c>
    </row>
    <row r="391" spans="1:16" ht="105">
      <c r="A391" s="47" t="s">
        <v>359</v>
      </c>
      <c r="B391" s="48">
        <v>75154617</v>
      </c>
      <c r="C391" s="48">
        <v>1248456</v>
      </c>
      <c r="D391" s="49" t="s">
        <v>27</v>
      </c>
      <c r="E391" s="49">
        <v>0</v>
      </c>
      <c r="F391" s="49">
        <v>10</v>
      </c>
      <c r="G391" s="49">
        <v>0</v>
      </c>
      <c r="H391" s="49">
        <v>0</v>
      </c>
      <c r="I391" s="50">
        <v>2180700</v>
      </c>
      <c r="J391" s="50"/>
      <c r="K391" s="50"/>
      <c r="L391" s="50">
        <v>336500</v>
      </c>
      <c r="M391" s="48"/>
      <c r="N391" s="50">
        <f t="shared" si="10"/>
        <v>2517200</v>
      </c>
      <c r="O391" s="38"/>
      <c r="P391" s="51">
        <f t="shared" si="11"/>
        <v>2517200</v>
      </c>
    </row>
    <row r="392" spans="1:16" ht="105">
      <c r="A392" s="47" t="s">
        <v>359</v>
      </c>
      <c r="B392" s="48">
        <v>75154617</v>
      </c>
      <c r="C392" s="48">
        <v>1328455</v>
      </c>
      <c r="D392" s="49" t="s">
        <v>37</v>
      </c>
      <c r="E392" s="49">
        <v>7</v>
      </c>
      <c r="F392" s="49">
        <v>0</v>
      </c>
      <c r="G392" s="49">
        <v>0</v>
      </c>
      <c r="H392" s="49">
        <v>0</v>
      </c>
      <c r="I392" s="50">
        <v>2292600</v>
      </c>
      <c r="J392" s="50"/>
      <c r="K392" s="50"/>
      <c r="L392" s="50">
        <v>353700</v>
      </c>
      <c r="M392" s="48"/>
      <c r="N392" s="50">
        <f t="shared" si="10"/>
        <v>2646300</v>
      </c>
      <c r="O392" s="38"/>
      <c r="P392" s="51">
        <f t="shared" si="11"/>
        <v>2646300</v>
      </c>
    </row>
    <row r="393" spans="1:16" ht="105">
      <c r="A393" s="47" t="s">
        <v>359</v>
      </c>
      <c r="B393" s="48">
        <v>75154617</v>
      </c>
      <c r="C393" s="48">
        <v>4599850</v>
      </c>
      <c r="D393" s="49" t="s">
        <v>25</v>
      </c>
      <c r="E393" s="49">
        <v>1.25</v>
      </c>
      <c r="F393" s="49">
        <v>0</v>
      </c>
      <c r="G393" s="49">
        <v>0</v>
      </c>
      <c r="H393" s="49">
        <v>0</v>
      </c>
      <c r="I393" s="50">
        <v>479900</v>
      </c>
      <c r="J393" s="50"/>
      <c r="K393" s="50"/>
      <c r="L393" s="50">
        <v>74100</v>
      </c>
      <c r="M393" s="48"/>
      <c r="N393" s="50">
        <f t="shared" ref="N393:N456" si="12">I393+J393+K393+L393-M393</f>
        <v>554000</v>
      </c>
      <c r="O393" s="38"/>
      <c r="P393" s="51">
        <f t="shared" ref="P393:P456" si="13">I393+J393+K393+L393-M393-O393</f>
        <v>554000</v>
      </c>
    </row>
    <row r="394" spans="1:16" ht="105">
      <c r="A394" s="47" t="s">
        <v>359</v>
      </c>
      <c r="B394" s="48">
        <v>75154617</v>
      </c>
      <c r="C394" s="48">
        <v>7345306</v>
      </c>
      <c r="D394" s="49" t="s">
        <v>40</v>
      </c>
      <c r="E394" s="49">
        <v>0</v>
      </c>
      <c r="F394" s="49">
        <v>40</v>
      </c>
      <c r="G394" s="49">
        <v>0</v>
      </c>
      <c r="H394" s="49">
        <v>0</v>
      </c>
      <c r="I394" s="50">
        <v>5550800</v>
      </c>
      <c r="J394" s="50"/>
      <c r="K394" s="50"/>
      <c r="L394" s="50">
        <v>856400</v>
      </c>
      <c r="M394" s="48"/>
      <c r="N394" s="50">
        <f t="shared" si="12"/>
        <v>6407200</v>
      </c>
      <c r="O394" s="38"/>
      <c r="P394" s="51">
        <f t="shared" si="13"/>
        <v>6407200</v>
      </c>
    </row>
    <row r="395" spans="1:16" ht="45">
      <c r="A395" s="47" t="s">
        <v>361</v>
      </c>
      <c r="B395" s="48">
        <v>873667</v>
      </c>
      <c r="C395" s="48">
        <v>3139309</v>
      </c>
      <c r="D395" s="49" t="s">
        <v>40</v>
      </c>
      <c r="E395" s="49">
        <v>0</v>
      </c>
      <c r="F395" s="49">
        <v>96</v>
      </c>
      <c r="G395" s="49">
        <v>0</v>
      </c>
      <c r="H395" s="49">
        <v>0</v>
      </c>
      <c r="I395" s="50">
        <v>12508200</v>
      </c>
      <c r="J395" s="50"/>
      <c r="K395" s="50"/>
      <c r="L395" s="50">
        <v>1929800</v>
      </c>
      <c r="M395" s="48"/>
      <c r="N395" s="50">
        <f t="shared" si="12"/>
        <v>14438000</v>
      </c>
      <c r="O395" s="38"/>
      <c r="P395" s="51">
        <f t="shared" si="13"/>
        <v>14438000</v>
      </c>
    </row>
    <row r="396" spans="1:16" ht="45">
      <c r="A396" s="47" t="s">
        <v>361</v>
      </c>
      <c r="B396" s="48">
        <v>873667</v>
      </c>
      <c r="C396" s="48">
        <v>8447427</v>
      </c>
      <c r="D396" s="49" t="s">
        <v>37</v>
      </c>
      <c r="E396" s="49">
        <v>21.6</v>
      </c>
      <c r="F396" s="49">
        <v>0</v>
      </c>
      <c r="G396" s="49">
        <v>0</v>
      </c>
      <c r="H396" s="49">
        <v>0</v>
      </c>
      <c r="I396" s="50">
        <v>6793800</v>
      </c>
      <c r="J396" s="50"/>
      <c r="K396" s="50"/>
      <c r="L396" s="50">
        <v>1048200</v>
      </c>
      <c r="M396" s="48"/>
      <c r="N396" s="50">
        <f t="shared" si="12"/>
        <v>7842000</v>
      </c>
      <c r="O396" s="38"/>
      <c r="P396" s="51">
        <f t="shared" si="13"/>
        <v>7842000</v>
      </c>
    </row>
    <row r="397" spans="1:16" ht="30">
      <c r="A397" s="47" t="s">
        <v>365</v>
      </c>
      <c r="B397" s="48">
        <v>231690</v>
      </c>
      <c r="C397" s="48">
        <v>1070780</v>
      </c>
      <c r="D397" s="49" t="s">
        <v>37</v>
      </c>
      <c r="E397" s="49">
        <v>3</v>
      </c>
      <c r="F397" s="49">
        <v>0</v>
      </c>
      <c r="G397" s="49">
        <v>0</v>
      </c>
      <c r="H397" s="49">
        <v>0</v>
      </c>
      <c r="I397" s="50">
        <v>957800</v>
      </c>
      <c r="J397" s="50"/>
      <c r="K397" s="50"/>
      <c r="L397" s="50">
        <v>147800</v>
      </c>
      <c r="M397" s="48"/>
      <c r="N397" s="50">
        <f t="shared" si="12"/>
        <v>1105600</v>
      </c>
      <c r="O397" s="38"/>
      <c r="P397" s="51">
        <f t="shared" si="13"/>
        <v>1105600</v>
      </c>
    </row>
    <row r="398" spans="1:16" ht="30">
      <c r="A398" s="47" t="s">
        <v>367</v>
      </c>
      <c r="B398" s="48">
        <v>570931</v>
      </c>
      <c r="C398" s="48">
        <v>2991458</v>
      </c>
      <c r="D398" s="49" t="s">
        <v>74</v>
      </c>
      <c r="E398" s="49">
        <v>0</v>
      </c>
      <c r="F398" s="49">
        <v>0</v>
      </c>
      <c r="G398" s="49">
        <v>0</v>
      </c>
      <c r="H398" s="49">
        <v>365</v>
      </c>
      <c r="I398" s="50">
        <v>713500</v>
      </c>
      <c r="J398" s="50"/>
      <c r="K398" s="50"/>
      <c r="L398" s="50">
        <v>126000</v>
      </c>
      <c r="M398" s="48"/>
      <c r="N398" s="50">
        <f t="shared" si="12"/>
        <v>839500</v>
      </c>
      <c r="O398" s="38"/>
      <c r="P398" s="51">
        <f t="shared" si="13"/>
        <v>839500</v>
      </c>
    </row>
    <row r="399" spans="1:16" ht="45">
      <c r="A399" s="47" t="s">
        <v>367</v>
      </c>
      <c r="B399" s="48">
        <v>570931</v>
      </c>
      <c r="C399" s="48">
        <v>4120874</v>
      </c>
      <c r="D399" s="49" t="s">
        <v>45</v>
      </c>
      <c r="E399" s="49">
        <v>4.9000000000000004</v>
      </c>
      <c r="F399" s="49">
        <v>0</v>
      </c>
      <c r="G399" s="49">
        <v>0</v>
      </c>
      <c r="H399" s="49">
        <v>0</v>
      </c>
      <c r="I399" s="50">
        <v>2078700</v>
      </c>
      <c r="J399" s="50"/>
      <c r="K399" s="50"/>
      <c r="L399" s="50">
        <v>366800</v>
      </c>
      <c r="M399" s="48"/>
      <c r="N399" s="50">
        <f t="shared" si="12"/>
        <v>2445500</v>
      </c>
      <c r="O399" s="38"/>
      <c r="P399" s="51">
        <f t="shared" si="13"/>
        <v>2445500</v>
      </c>
    </row>
    <row r="400" spans="1:16" ht="30">
      <c r="A400" s="47" t="s">
        <v>367</v>
      </c>
      <c r="B400" s="48">
        <v>570931</v>
      </c>
      <c r="C400" s="48">
        <v>6526931</v>
      </c>
      <c r="D400" s="49" t="s">
        <v>83</v>
      </c>
      <c r="E400" s="49">
        <v>1</v>
      </c>
      <c r="F400" s="49">
        <v>0</v>
      </c>
      <c r="G400" s="49">
        <v>0</v>
      </c>
      <c r="H400" s="49">
        <v>0</v>
      </c>
      <c r="I400" s="50">
        <v>495700</v>
      </c>
      <c r="J400" s="50"/>
      <c r="K400" s="50"/>
      <c r="L400" s="50">
        <v>87500</v>
      </c>
      <c r="M400" s="48"/>
      <c r="N400" s="50">
        <f t="shared" si="12"/>
        <v>583200</v>
      </c>
      <c r="O400" s="38"/>
      <c r="P400" s="51">
        <f t="shared" si="13"/>
        <v>583200</v>
      </c>
    </row>
    <row r="401" spans="1:16" ht="60">
      <c r="A401" s="47" t="s">
        <v>369</v>
      </c>
      <c r="B401" s="48">
        <v>42727243</v>
      </c>
      <c r="C401" s="48">
        <v>2689612</v>
      </c>
      <c r="D401" s="49" t="s">
        <v>80</v>
      </c>
      <c r="E401" s="49">
        <v>0</v>
      </c>
      <c r="F401" s="49">
        <v>15</v>
      </c>
      <c r="G401" s="49">
        <v>0</v>
      </c>
      <c r="H401" s="49">
        <v>0</v>
      </c>
      <c r="I401" s="50">
        <v>4192008</v>
      </c>
      <c r="J401" s="50"/>
      <c r="K401" s="50"/>
      <c r="L401" s="50">
        <v>559192</v>
      </c>
      <c r="M401" s="48"/>
      <c r="N401" s="50">
        <f t="shared" si="12"/>
        <v>4751200</v>
      </c>
      <c r="O401" s="38"/>
      <c r="P401" s="51">
        <f t="shared" si="13"/>
        <v>4751200</v>
      </c>
    </row>
    <row r="402" spans="1:16" ht="105">
      <c r="A402" s="47" t="s">
        <v>369</v>
      </c>
      <c r="B402" s="48">
        <v>42727243</v>
      </c>
      <c r="C402" s="48">
        <v>3146127</v>
      </c>
      <c r="D402" s="49" t="s">
        <v>49</v>
      </c>
      <c r="E402" s="49">
        <v>0</v>
      </c>
      <c r="F402" s="49">
        <v>41</v>
      </c>
      <c r="G402" s="49">
        <v>0</v>
      </c>
      <c r="H402" s="49">
        <v>0</v>
      </c>
      <c r="I402" s="50">
        <v>10110565</v>
      </c>
      <c r="J402" s="50"/>
      <c r="K402" s="50"/>
      <c r="L402" s="50">
        <v>978035</v>
      </c>
      <c r="M402" s="48"/>
      <c r="N402" s="50">
        <f t="shared" si="12"/>
        <v>11088600</v>
      </c>
      <c r="O402" s="38"/>
      <c r="P402" s="51">
        <f t="shared" si="13"/>
        <v>11088600</v>
      </c>
    </row>
    <row r="403" spans="1:16" ht="60">
      <c r="A403" s="47" t="s">
        <v>369</v>
      </c>
      <c r="B403" s="48">
        <v>42727243</v>
      </c>
      <c r="C403" s="48">
        <v>8025005</v>
      </c>
      <c r="D403" s="49" t="s">
        <v>564</v>
      </c>
      <c r="E403" s="49">
        <v>6.5</v>
      </c>
      <c r="F403" s="49">
        <v>0</v>
      </c>
      <c r="G403" s="49">
        <v>0</v>
      </c>
      <c r="H403" s="49">
        <v>0</v>
      </c>
      <c r="I403" s="50">
        <v>1929600</v>
      </c>
      <c r="J403" s="50"/>
      <c r="K403" s="50"/>
      <c r="L403" s="50">
        <v>340500</v>
      </c>
      <c r="M403" s="48"/>
      <c r="N403" s="50">
        <f t="shared" si="12"/>
        <v>2270100</v>
      </c>
      <c r="O403" s="38"/>
      <c r="P403" s="51">
        <f t="shared" si="13"/>
        <v>2270100</v>
      </c>
    </row>
    <row r="404" spans="1:16" ht="60">
      <c r="A404" s="47" t="s">
        <v>369</v>
      </c>
      <c r="B404" s="48">
        <v>42727243</v>
      </c>
      <c r="C404" s="48">
        <v>9510127</v>
      </c>
      <c r="D404" s="49" t="s">
        <v>50</v>
      </c>
      <c r="E404" s="49">
        <v>0</v>
      </c>
      <c r="F404" s="49">
        <v>15</v>
      </c>
      <c r="G404" s="49">
        <v>0</v>
      </c>
      <c r="H404" s="49">
        <v>0</v>
      </c>
      <c r="I404" s="50">
        <v>3776600</v>
      </c>
      <c r="J404" s="50"/>
      <c r="K404" s="50"/>
      <c r="L404" s="50">
        <v>582700</v>
      </c>
      <c r="M404" s="48"/>
      <c r="N404" s="50">
        <f t="shared" si="12"/>
        <v>4359300</v>
      </c>
      <c r="O404" s="38"/>
      <c r="P404" s="51">
        <f t="shared" si="13"/>
        <v>4359300</v>
      </c>
    </row>
    <row r="405" spans="1:16" ht="60">
      <c r="A405" s="47" t="s">
        <v>369</v>
      </c>
      <c r="B405" s="48">
        <v>42727243</v>
      </c>
      <c r="C405" s="48">
        <v>8609012</v>
      </c>
      <c r="D405" s="49" t="s">
        <v>27</v>
      </c>
      <c r="E405" s="49">
        <v>0</v>
      </c>
      <c r="F405" s="49">
        <v>12</v>
      </c>
      <c r="G405" s="49">
        <v>0</v>
      </c>
      <c r="H405" s="49">
        <v>0</v>
      </c>
      <c r="I405" s="50">
        <v>184600</v>
      </c>
      <c r="J405" s="50"/>
      <c r="K405" s="50"/>
      <c r="L405" s="50"/>
      <c r="M405" s="48"/>
      <c r="N405" s="50">
        <f t="shared" si="12"/>
        <v>184600</v>
      </c>
      <c r="O405" s="38"/>
      <c r="P405" s="51">
        <f t="shared" si="13"/>
        <v>184600</v>
      </c>
    </row>
    <row r="406" spans="1:16" ht="45">
      <c r="A406" s="47" t="s">
        <v>371</v>
      </c>
      <c r="B406" s="48">
        <v>26623064</v>
      </c>
      <c r="C406" s="48">
        <v>1674590</v>
      </c>
      <c r="D406" s="49" t="s">
        <v>21</v>
      </c>
      <c r="E406" s="49">
        <v>0</v>
      </c>
      <c r="F406" s="49">
        <v>0</v>
      </c>
      <c r="G406" s="49">
        <v>3300</v>
      </c>
      <c r="H406" s="49">
        <v>0</v>
      </c>
      <c r="I406" s="50">
        <v>1102700</v>
      </c>
      <c r="J406" s="50"/>
      <c r="K406" s="50"/>
      <c r="L406" s="50">
        <v>151300</v>
      </c>
      <c r="M406" s="48"/>
      <c r="N406" s="50">
        <f t="shared" si="12"/>
        <v>1254000</v>
      </c>
      <c r="O406" s="38"/>
      <c r="P406" s="51">
        <f t="shared" si="13"/>
        <v>1254000</v>
      </c>
    </row>
    <row r="407" spans="1:16" ht="45">
      <c r="A407" s="47" t="s">
        <v>371</v>
      </c>
      <c r="B407" s="48">
        <v>26623064</v>
      </c>
      <c r="C407" s="48">
        <v>3397992</v>
      </c>
      <c r="D407" s="49" t="s">
        <v>414</v>
      </c>
      <c r="E407" s="49">
        <v>0.91</v>
      </c>
      <c r="F407" s="49">
        <v>0</v>
      </c>
      <c r="G407" s="49">
        <v>0</v>
      </c>
      <c r="H407" s="49">
        <v>0</v>
      </c>
      <c r="I407" s="50">
        <v>358600</v>
      </c>
      <c r="J407" s="50"/>
      <c r="K407" s="50"/>
      <c r="L407" s="50">
        <v>63300</v>
      </c>
      <c r="M407" s="48"/>
      <c r="N407" s="50">
        <f t="shared" si="12"/>
        <v>421900</v>
      </c>
      <c r="O407" s="38"/>
      <c r="P407" s="51">
        <f t="shared" si="13"/>
        <v>421900</v>
      </c>
    </row>
    <row r="408" spans="1:16" ht="45">
      <c r="A408" s="47" t="s">
        <v>371</v>
      </c>
      <c r="B408" s="48">
        <v>26623064</v>
      </c>
      <c r="C408" s="48">
        <v>4334040</v>
      </c>
      <c r="D408" s="49" t="s">
        <v>107</v>
      </c>
      <c r="E408" s="49">
        <v>3.77</v>
      </c>
      <c r="F408" s="49">
        <v>0</v>
      </c>
      <c r="G408" s="49">
        <v>0</v>
      </c>
      <c r="H408" s="49">
        <v>0</v>
      </c>
      <c r="I408" s="50">
        <v>1596100</v>
      </c>
      <c r="J408" s="50"/>
      <c r="K408" s="50"/>
      <c r="L408" s="50">
        <v>281700</v>
      </c>
      <c r="M408" s="48"/>
      <c r="N408" s="50">
        <f t="shared" si="12"/>
        <v>1877800</v>
      </c>
      <c r="O408" s="38"/>
      <c r="P408" s="51">
        <f t="shared" si="13"/>
        <v>1877800</v>
      </c>
    </row>
    <row r="409" spans="1:16" ht="45">
      <c r="A409" s="47" t="s">
        <v>572</v>
      </c>
      <c r="B409" s="48">
        <v>70106339</v>
      </c>
      <c r="C409" s="48">
        <v>8284453</v>
      </c>
      <c r="D409" s="49" t="s">
        <v>414</v>
      </c>
      <c r="E409" s="49">
        <v>6.36</v>
      </c>
      <c r="F409" s="49">
        <v>0</v>
      </c>
      <c r="G409" s="49">
        <v>0</v>
      </c>
      <c r="H409" s="49">
        <v>0</v>
      </c>
      <c r="I409" s="50">
        <v>2767200</v>
      </c>
      <c r="J409" s="50"/>
      <c r="K409" s="50"/>
      <c r="L409" s="50">
        <v>488300</v>
      </c>
      <c r="M409" s="48"/>
      <c r="N409" s="50">
        <f t="shared" si="12"/>
        <v>3255500</v>
      </c>
      <c r="O409" s="38"/>
      <c r="P409" s="51">
        <f t="shared" si="13"/>
        <v>3255500</v>
      </c>
    </row>
    <row r="410" spans="1:16" ht="60">
      <c r="A410" s="47" t="s">
        <v>373</v>
      </c>
      <c r="B410" s="48">
        <v>26679663</v>
      </c>
      <c r="C410" s="48">
        <v>2436647</v>
      </c>
      <c r="D410" s="49" t="s">
        <v>46</v>
      </c>
      <c r="E410" s="49">
        <v>0.28000000000000003</v>
      </c>
      <c r="F410" s="49">
        <v>0</v>
      </c>
      <c r="G410" s="49">
        <v>0</v>
      </c>
      <c r="H410" s="49">
        <v>0</v>
      </c>
      <c r="I410" s="50">
        <v>51500</v>
      </c>
      <c r="J410" s="50"/>
      <c r="K410" s="50"/>
      <c r="L410" s="50">
        <v>9100</v>
      </c>
      <c r="M410" s="48"/>
      <c r="N410" s="50">
        <f t="shared" si="12"/>
        <v>60600</v>
      </c>
      <c r="O410" s="38"/>
      <c r="P410" s="51">
        <f t="shared" si="13"/>
        <v>60600</v>
      </c>
    </row>
    <row r="411" spans="1:16" ht="30">
      <c r="A411" s="47" t="s">
        <v>373</v>
      </c>
      <c r="B411" s="48">
        <v>26679663</v>
      </c>
      <c r="C411" s="48">
        <v>9951392</v>
      </c>
      <c r="D411" s="49" t="s">
        <v>21</v>
      </c>
      <c r="E411" s="49">
        <v>0</v>
      </c>
      <c r="F411" s="49">
        <v>0</v>
      </c>
      <c r="G411" s="49">
        <v>6300</v>
      </c>
      <c r="H411" s="49">
        <v>0</v>
      </c>
      <c r="I411" s="50">
        <v>2105300</v>
      </c>
      <c r="J411" s="50"/>
      <c r="K411" s="50"/>
      <c r="L411" s="50">
        <v>288700</v>
      </c>
      <c r="M411" s="48"/>
      <c r="N411" s="50">
        <f t="shared" si="12"/>
        <v>2394000</v>
      </c>
      <c r="O411" s="38"/>
      <c r="P411" s="51">
        <f t="shared" si="13"/>
        <v>2394000</v>
      </c>
    </row>
    <row r="412" spans="1:16" ht="30">
      <c r="A412" s="47" t="s">
        <v>375</v>
      </c>
      <c r="B412" s="48">
        <v>233234</v>
      </c>
      <c r="C412" s="48">
        <v>8213305</v>
      </c>
      <c r="D412" s="49" t="s">
        <v>37</v>
      </c>
      <c r="E412" s="49">
        <v>1</v>
      </c>
      <c r="F412" s="49">
        <v>0</v>
      </c>
      <c r="G412" s="49">
        <v>0</v>
      </c>
      <c r="H412" s="49">
        <v>0</v>
      </c>
      <c r="I412" s="50">
        <v>212900</v>
      </c>
      <c r="J412" s="50"/>
      <c r="K412" s="50"/>
      <c r="L412" s="50">
        <v>32800</v>
      </c>
      <c r="M412" s="48"/>
      <c r="N412" s="50">
        <f t="shared" si="12"/>
        <v>245700</v>
      </c>
      <c r="O412" s="38"/>
      <c r="P412" s="51">
        <f t="shared" si="13"/>
        <v>245700</v>
      </c>
    </row>
    <row r="413" spans="1:16" ht="30">
      <c r="A413" s="47" t="s">
        <v>377</v>
      </c>
      <c r="B413" s="48">
        <v>236861</v>
      </c>
      <c r="C413" s="48">
        <v>6293859</v>
      </c>
      <c r="D413" s="49" t="s">
        <v>37</v>
      </c>
      <c r="E413" s="49">
        <v>1.3</v>
      </c>
      <c r="F413" s="49">
        <v>0</v>
      </c>
      <c r="G413" s="49">
        <v>0</v>
      </c>
      <c r="H413" s="49">
        <v>0</v>
      </c>
      <c r="I413" s="50">
        <v>259000</v>
      </c>
      <c r="J413" s="50"/>
      <c r="K413" s="50"/>
      <c r="L413" s="50">
        <v>40000</v>
      </c>
      <c r="M413" s="48"/>
      <c r="N413" s="50">
        <f t="shared" si="12"/>
        <v>299000</v>
      </c>
      <c r="O413" s="38"/>
      <c r="P413" s="51">
        <f t="shared" si="13"/>
        <v>299000</v>
      </c>
    </row>
    <row r="414" spans="1:16" ht="30">
      <c r="A414" s="47" t="s">
        <v>379</v>
      </c>
      <c r="B414" s="48">
        <v>238163</v>
      </c>
      <c r="C414" s="48">
        <v>3948345</v>
      </c>
      <c r="D414" s="49" t="s">
        <v>37</v>
      </c>
      <c r="E414" s="49">
        <v>3</v>
      </c>
      <c r="F414" s="49">
        <v>0</v>
      </c>
      <c r="G414" s="49">
        <v>0</v>
      </c>
      <c r="H414" s="49">
        <v>0</v>
      </c>
      <c r="I414" s="50">
        <v>425800</v>
      </c>
      <c r="J414" s="50"/>
      <c r="K414" s="50">
        <v>5500</v>
      </c>
      <c r="L414" s="50">
        <v>60200</v>
      </c>
      <c r="M414" s="48"/>
      <c r="N414" s="50">
        <f t="shared" si="12"/>
        <v>491500</v>
      </c>
      <c r="O414" s="38"/>
      <c r="P414" s="51">
        <f t="shared" si="13"/>
        <v>491500</v>
      </c>
    </row>
    <row r="415" spans="1:16" ht="30">
      <c r="A415" s="47" t="s">
        <v>381</v>
      </c>
      <c r="B415" s="48">
        <v>237060</v>
      </c>
      <c r="C415" s="48">
        <v>4344492</v>
      </c>
      <c r="D415" s="49" t="s">
        <v>37</v>
      </c>
      <c r="E415" s="49">
        <v>4</v>
      </c>
      <c r="F415" s="49">
        <v>0</v>
      </c>
      <c r="G415" s="49">
        <v>0</v>
      </c>
      <c r="H415" s="49">
        <v>0</v>
      </c>
      <c r="I415" s="50">
        <v>1145000</v>
      </c>
      <c r="J415" s="50"/>
      <c r="K415" s="50"/>
      <c r="L415" s="50">
        <v>176600</v>
      </c>
      <c r="M415" s="48"/>
      <c r="N415" s="50">
        <f t="shared" si="12"/>
        <v>1321600</v>
      </c>
      <c r="O415" s="38"/>
      <c r="P415" s="51">
        <f t="shared" si="13"/>
        <v>1321600</v>
      </c>
    </row>
    <row r="416" spans="1:16" ht="30">
      <c r="A416" s="47" t="s">
        <v>383</v>
      </c>
      <c r="B416" s="48">
        <v>233901</v>
      </c>
      <c r="C416" s="48">
        <v>7545894</v>
      </c>
      <c r="D416" s="49" t="s">
        <v>37</v>
      </c>
      <c r="E416" s="49">
        <v>3</v>
      </c>
      <c r="F416" s="49">
        <v>0</v>
      </c>
      <c r="G416" s="49">
        <v>0</v>
      </c>
      <c r="H416" s="49">
        <v>0</v>
      </c>
      <c r="I416" s="50">
        <v>1043100</v>
      </c>
      <c r="J416" s="50"/>
      <c r="K416" s="50"/>
      <c r="L416" s="50">
        <v>161000</v>
      </c>
      <c r="M416" s="48"/>
      <c r="N416" s="50">
        <f t="shared" si="12"/>
        <v>1204100</v>
      </c>
      <c r="O416" s="38"/>
      <c r="P416" s="51">
        <f t="shared" si="13"/>
        <v>1204100</v>
      </c>
    </row>
    <row r="417" spans="1:16" ht="30">
      <c r="A417" s="47" t="s">
        <v>385</v>
      </c>
      <c r="B417" s="48">
        <v>49543547</v>
      </c>
      <c r="C417" s="48">
        <v>1228652</v>
      </c>
      <c r="D417" s="49" t="s">
        <v>83</v>
      </c>
      <c r="E417" s="49">
        <v>5.4</v>
      </c>
      <c r="F417" s="49">
        <v>0</v>
      </c>
      <c r="G417" s="49">
        <v>0</v>
      </c>
      <c r="H417" s="49">
        <v>0</v>
      </c>
      <c r="I417" s="50">
        <v>2477200</v>
      </c>
      <c r="J417" s="50"/>
      <c r="K417" s="50"/>
      <c r="L417" s="50">
        <v>437200</v>
      </c>
      <c r="M417" s="48"/>
      <c r="N417" s="50">
        <f t="shared" si="12"/>
        <v>2914400</v>
      </c>
      <c r="O417" s="38"/>
      <c r="P417" s="51">
        <f t="shared" si="13"/>
        <v>2914400</v>
      </c>
    </row>
    <row r="418" spans="1:16" ht="30">
      <c r="A418" s="47" t="s">
        <v>385</v>
      </c>
      <c r="B418" s="48">
        <v>49543547</v>
      </c>
      <c r="C418" s="48">
        <v>1590094</v>
      </c>
      <c r="D418" s="49" t="s">
        <v>37</v>
      </c>
      <c r="E418" s="49">
        <v>5</v>
      </c>
      <c r="F418" s="49">
        <v>0</v>
      </c>
      <c r="G418" s="49">
        <v>0</v>
      </c>
      <c r="H418" s="49">
        <v>0</v>
      </c>
      <c r="I418" s="50">
        <v>2029800</v>
      </c>
      <c r="J418" s="50"/>
      <c r="K418" s="50"/>
      <c r="L418" s="50">
        <v>313100</v>
      </c>
      <c r="M418" s="48"/>
      <c r="N418" s="50">
        <f t="shared" si="12"/>
        <v>2342900</v>
      </c>
      <c r="O418" s="38"/>
      <c r="P418" s="51">
        <f t="shared" si="13"/>
        <v>2342900</v>
      </c>
    </row>
    <row r="419" spans="1:16" ht="45">
      <c r="A419" s="47" t="s">
        <v>385</v>
      </c>
      <c r="B419" s="48">
        <v>49543547</v>
      </c>
      <c r="C419" s="48">
        <v>1876631</v>
      </c>
      <c r="D419" s="49" t="s">
        <v>564</v>
      </c>
      <c r="E419" s="49">
        <v>2.2999999999999998</v>
      </c>
      <c r="F419" s="49">
        <v>0</v>
      </c>
      <c r="G419" s="49">
        <v>0</v>
      </c>
      <c r="H419" s="49">
        <v>0</v>
      </c>
      <c r="I419" s="50">
        <v>1149500</v>
      </c>
      <c r="J419" s="50"/>
      <c r="K419" s="50"/>
      <c r="L419" s="50">
        <v>202900</v>
      </c>
      <c r="M419" s="48"/>
      <c r="N419" s="50">
        <f t="shared" si="12"/>
        <v>1352400</v>
      </c>
      <c r="O419" s="38"/>
      <c r="P419" s="51">
        <f t="shared" si="13"/>
        <v>1352400</v>
      </c>
    </row>
    <row r="420" spans="1:16" ht="45">
      <c r="A420" s="47" t="s">
        <v>385</v>
      </c>
      <c r="B420" s="48">
        <v>49543547</v>
      </c>
      <c r="C420" s="48">
        <v>3930580</v>
      </c>
      <c r="D420" s="49" t="s">
        <v>45</v>
      </c>
      <c r="E420" s="49">
        <v>1.7</v>
      </c>
      <c r="F420" s="49">
        <v>0</v>
      </c>
      <c r="G420" s="49">
        <v>0</v>
      </c>
      <c r="H420" s="49">
        <v>0</v>
      </c>
      <c r="I420" s="50">
        <v>732500</v>
      </c>
      <c r="J420" s="50"/>
      <c r="K420" s="50"/>
      <c r="L420" s="50">
        <v>129300</v>
      </c>
      <c r="M420" s="48"/>
      <c r="N420" s="50">
        <f t="shared" si="12"/>
        <v>861800</v>
      </c>
      <c r="O420" s="38"/>
      <c r="P420" s="51">
        <f t="shared" si="13"/>
        <v>861800</v>
      </c>
    </row>
    <row r="421" spans="1:16" ht="30">
      <c r="A421" s="47" t="s">
        <v>385</v>
      </c>
      <c r="B421" s="48">
        <v>49543547</v>
      </c>
      <c r="C421" s="48">
        <v>3974577</v>
      </c>
      <c r="D421" s="49" t="s">
        <v>107</v>
      </c>
      <c r="E421" s="49">
        <v>4.5</v>
      </c>
      <c r="F421" s="49">
        <v>0</v>
      </c>
      <c r="G421" s="49">
        <v>0</v>
      </c>
      <c r="H421" s="49">
        <v>0</v>
      </c>
      <c r="I421" s="50">
        <v>2355400</v>
      </c>
      <c r="J421" s="50">
        <v>200800</v>
      </c>
      <c r="K421" s="50"/>
      <c r="L421" s="50">
        <v>399600</v>
      </c>
      <c r="M421" s="48"/>
      <c r="N421" s="50">
        <f t="shared" si="12"/>
        <v>2955800</v>
      </c>
      <c r="O421" s="38"/>
      <c r="P421" s="51">
        <f t="shared" si="13"/>
        <v>2955800</v>
      </c>
    </row>
    <row r="422" spans="1:16" ht="75">
      <c r="A422" s="47" t="s">
        <v>385</v>
      </c>
      <c r="B422" s="48">
        <v>49543547</v>
      </c>
      <c r="C422" s="48">
        <v>4329819</v>
      </c>
      <c r="D422" s="49" t="s">
        <v>548</v>
      </c>
      <c r="E422" s="49">
        <v>8.23</v>
      </c>
      <c r="F422" s="49">
        <v>0</v>
      </c>
      <c r="G422" s="49">
        <v>0</v>
      </c>
      <c r="H422" s="49">
        <v>0</v>
      </c>
      <c r="I422" s="50">
        <v>4113300</v>
      </c>
      <c r="J422" s="50"/>
      <c r="K422" s="50"/>
      <c r="L422" s="50">
        <v>725900</v>
      </c>
      <c r="M422" s="48"/>
      <c r="N422" s="50">
        <f t="shared" si="12"/>
        <v>4839200</v>
      </c>
      <c r="O422" s="38"/>
      <c r="P422" s="51">
        <f t="shared" si="13"/>
        <v>4839200</v>
      </c>
    </row>
    <row r="423" spans="1:16" ht="135">
      <c r="A423" s="47" t="s">
        <v>385</v>
      </c>
      <c r="B423" s="48">
        <v>49543547</v>
      </c>
      <c r="C423" s="48">
        <v>4828714</v>
      </c>
      <c r="D423" s="49" t="s">
        <v>26</v>
      </c>
      <c r="E423" s="49">
        <v>3.34</v>
      </c>
      <c r="F423" s="49">
        <v>0</v>
      </c>
      <c r="G423" s="49">
        <v>0</v>
      </c>
      <c r="H423" s="49">
        <v>0</v>
      </c>
      <c r="I423" s="50">
        <v>1581100</v>
      </c>
      <c r="J423" s="50"/>
      <c r="K423" s="50"/>
      <c r="L423" s="50">
        <v>279100</v>
      </c>
      <c r="M423" s="48"/>
      <c r="N423" s="50">
        <f t="shared" si="12"/>
        <v>1860200</v>
      </c>
      <c r="O423" s="38"/>
      <c r="P423" s="51">
        <f t="shared" si="13"/>
        <v>1860200</v>
      </c>
    </row>
    <row r="424" spans="1:16" ht="75">
      <c r="A424" s="47" t="s">
        <v>385</v>
      </c>
      <c r="B424" s="48">
        <v>49543547</v>
      </c>
      <c r="C424" s="48">
        <v>5685092</v>
      </c>
      <c r="D424" s="49" t="s">
        <v>548</v>
      </c>
      <c r="E424" s="49">
        <v>3</v>
      </c>
      <c r="F424" s="49">
        <v>0</v>
      </c>
      <c r="G424" s="49">
        <v>0</v>
      </c>
      <c r="H424" s="49">
        <v>0</v>
      </c>
      <c r="I424" s="50">
        <v>1327200</v>
      </c>
      <c r="J424" s="50"/>
      <c r="K424" s="50"/>
      <c r="L424" s="50">
        <v>234300</v>
      </c>
      <c r="M424" s="48"/>
      <c r="N424" s="50">
        <f t="shared" si="12"/>
        <v>1561500</v>
      </c>
      <c r="O424" s="38"/>
      <c r="P424" s="51">
        <f t="shared" si="13"/>
        <v>1561500</v>
      </c>
    </row>
    <row r="425" spans="1:16" ht="45">
      <c r="A425" s="47" t="s">
        <v>385</v>
      </c>
      <c r="B425" s="48">
        <v>49543547</v>
      </c>
      <c r="C425" s="48">
        <v>5687301</v>
      </c>
      <c r="D425" s="49" t="s">
        <v>414</v>
      </c>
      <c r="E425" s="49">
        <v>4.4400000000000004</v>
      </c>
      <c r="F425" s="49">
        <v>0</v>
      </c>
      <c r="G425" s="49">
        <v>0</v>
      </c>
      <c r="H425" s="49">
        <v>0</v>
      </c>
      <c r="I425" s="50">
        <v>1713600</v>
      </c>
      <c r="J425" s="50"/>
      <c r="K425" s="50"/>
      <c r="L425" s="50">
        <v>302400</v>
      </c>
      <c r="M425" s="48"/>
      <c r="N425" s="50">
        <f t="shared" si="12"/>
        <v>2016000</v>
      </c>
      <c r="O425" s="38"/>
      <c r="P425" s="51">
        <f t="shared" si="13"/>
        <v>2016000</v>
      </c>
    </row>
    <row r="426" spans="1:16" ht="30">
      <c r="A426" s="47" t="s">
        <v>385</v>
      </c>
      <c r="B426" s="48">
        <v>49543547</v>
      </c>
      <c r="C426" s="48">
        <v>6169533</v>
      </c>
      <c r="D426" s="49" t="s">
        <v>74</v>
      </c>
      <c r="E426" s="49">
        <v>0</v>
      </c>
      <c r="F426" s="49">
        <v>0</v>
      </c>
      <c r="G426" s="49">
        <v>0</v>
      </c>
      <c r="H426" s="49">
        <v>365</v>
      </c>
      <c r="I426" s="50">
        <v>713500</v>
      </c>
      <c r="J426" s="50"/>
      <c r="K426" s="50"/>
      <c r="L426" s="50">
        <v>126000</v>
      </c>
      <c r="M426" s="48"/>
      <c r="N426" s="50">
        <f t="shared" si="12"/>
        <v>839500</v>
      </c>
      <c r="O426" s="38"/>
      <c r="P426" s="51">
        <f t="shared" si="13"/>
        <v>839500</v>
      </c>
    </row>
    <row r="427" spans="1:16" ht="45">
      <c r="A427" s="47" t="s">
        <v>385</v>
      </c>
      <c r="B427" s="48">
        <v>49543547</v>
      </c>
      <c r="C427" s="48">
        <v>8472463</v>
      </c>
      <c r="D427" s="49" t="s">
        <v>414</v>
      </c>
      <c r="E427" s="49">
        <v>2.1</v>
      </c>
      <c r="F427" s="49">
        <v>0</v>
      </c>
      <c r="G427" s="49">
        <v>0</v>
      </c>
      <c r="H427" s="49">
        <v>0</v>
      </c>
      <c r="I427" s="50">
        <v>807500</v>
      </c>
      <c r="J427" s="50"/>
      <c r="K427" s="50"/>
      <c r="L427" s="50">
        <v>142600</v>
      </c>
      <c r="M427" s="48"/>
      <c r="N427" s="50">
        <f t="shared" si="12"/>
        <v>950100</v>
      </c>
      <c r="O427" s="38"/>
      <c r="P427" s="51">
        <f t="shared" si="13"/>
        <v>950100</v>
      </c>
    </row>
    <row r="428" spans="1:16" ht="75">
      <c r="A428" s="47" t="s">
        <v>385</v>
      </c>
      <c r="B428" s="48">
        <v>49543547</v>
      </c>
      <c r="C428" s="48">
        <v>8884756</v>
      </c>
      <c r="D428" s="49" t="s">
        <v>79</v>
      </c>
      <c r="E428" s="49">
        <v>6.85</v>
      </c>
      <c r="F428" s="49">
        <v>0</v>
      </c>
      <c r="G428" s="49">
        <v>0</v>
      </c>
      <c r="H428" s="49">
        <v>0</v>
      </c>
      <c r="I428" s="50">
        <v>3322800</v>
      </c>
      <c r="J428" s="50"/>
      <c r="K428" s="50"/>
      <c r="L428" s="50">
        <v>586400</v>
      </c>
      <c r="M428" s="48"/>
      <c r="N428" s="50">
        <f t="shared" si="12"/>
        <v>3909200</v>
      </c>
      <c r="O428" s="38"/>
      <c r="P428" s="51">
        <f t="shared" si="13"/>
        <v>3909200</v>
      </c>
    </row>
    <row r="429" spans="1:16" ht="60">
      <c r="A429" s="47" t="s">
        <v>385</v>
      </c>
      <c r="B429" s="48">
        <v>49543547</v>
      </c>
      <c r="C429" s="48">
        <v>9787962</v>
      </c>
      <c r="D429" s="49" t="s">
        <v>46</v>
      </c>
      <c r="E429" s="49">
        <v>4.54</v>
      </c>
      <c r="F429" s="49">
        <v>0</v>
      </c>
      <c r="G429" s="49">
        <v>0</v>
      </c>
      <c r="H429" s="49">
        <v>0</v>
      </c>
      <c r="I429" s="50">
        <v>1524100</v>
      </c>
      <c r="J429" s="50"/>
      <c r="K429" s="50"/>
      <c r="L429" s="50">
        <v>269000</v>
      </c>
      <c r="M429" s="48"/>
      <c r="N429" s="50">
        <f t="shared" si="12"/>
        <v>1793100</v>
      </c>
      <c r="O429" s="38"/>
      <c r="P429" s="51">
        <f t="shared" si="13"/>
        <v>1793100</v>
      </c>
    </row>
    <row r="430" spans="1:16" ht="30">
      <c r="A430" s="47" t="s">
        <v>573</v>
      </c>
      <c r="B430" s="48">
        <v>425737</v>
      </c>
      <c r="C430" s="48">
        <v>1250666</v>
      </c>
      <c r="D430" s="49" t="s">
        <v>562</v>
      </c>
      <c r="E430" s="49">
        <v>0</v>
      </c>
      <c r="F430" s="49">
        <v>44</v>
      </c>
      <c r="G430" s="49">
        <v>0</v>
      </c>
      <c r="H430" s="49">
        <v>0</v>
      </c>
      <c r="I430" s="50">
        <v>1664700</v>
      </c>
      <c r="J430" s="50"/>
      <c r="K430" s="50"/>
      <c r="L430" s="50">
        <v>293800</v>
      </c>
      <c r="M430" s="48"/>
      <c r="N430" s="50">
        <f t="shared" si="12"/>
        <v>1958500</v>
      </c>
      <c r="O430" s="38"/>
      <c r="P430" s="51">
        <f t="shared" si="13"/>
        <v>1958500</v>
      </c>
    </row>
    <row r="431" spans="1:16" ht="30">
      <c r="A431" s="47" t="s">
        <v>573</v>
      </c>
      <c r="B431" s="48">
        <v>425737</v>
      </c>
      <c r="C431" s="48">
        <v>5360851</v>
      </c>
      <c r="D431" s="49" t="s">
        <v>566</v>
      </c>
      <c r="E431" s="49">
        <v>0</v>
      </c>
      <c r="F431" s="49">
        <v>6</v>
      </c>
      <c r="G431" s="49">
        <v>0</v>
      </c>
      <c r="H431" s="49">
        <v>0</v>
      </c>
      <c r="I431" s="50">
        <v>389500</v>
      </c>
      <c r="J431" s="50"/>
      <c r="K431" s="50"/>
      <c r="L431" s="50">
        <v>68800</v>
      </c>
      <c r="M431" s="48"/>
      <c r="N431" s="50">
        <f t="shared" si="12"/>
        <v>458300</v>
      </c>
      <c r="O431" s="38"/>
      <c r="P431" s="51">
        <f t="shared" si="13"/>
        <v>458300</v>
      </c>
    </row>
    <row r="432" spans="1:16" ht="60">
      <c r="A432" s="47" t="s">
        <v>389</v>
      </c>
      <c r="B432" s="48">
        <v>425745</v>
      </c>
      <c r="C432" s="48">
        <v>8838009</v>
      </c>
      <c r="D432" s="49" t="s">
        <v>562</v>
      </c>
      <c r="E432" s="49">
        <v>0</v>
      </c>
      <c r="F432" s="49">
        <v>20</v>
      </c>
      <c r="G432" s="49">
        <v>0</v>
      </c>
      <c r="H432" s="49">
        <v>0</v>
      </c>
      <c r="I432" s="50">
        <v>1519300</v>
      </c>
      <c r="J432" s="50"/>
      <c r="K432" s="50"/>
      <c r="L432" s="50">
        <v>268200</v>
      </c>
      <c r="M432" s="48"/>
      <c r="N432" s="50">
        <f t="shared" si="12"/>
        <v>1787500</v>
      </c>
      <c r="O432" s="38">
        <v>54592</v>
      </c>
      <c r="P432" s="51">
        <f t="shared" si="13"/>
        <v>1732908</v>
      </c>
    </row>
    <row r="433" spans="1:16" ht="60">
      <c r="A433" s="47" t="s">
        <v>389</v>
      </c>
      <c r="B433" s="48">
        <v>425745</v>
      </c>
      <c r="C433" s="48">
        <v>9596726</v>
      </c>
      <c r="D433" s="49" t="s">
        <v>104</v>
      </c>
      <c r="E433" s="49">
        <v>4.0999999999999996</v>
      </c>
      <c r="F433" s="49">
        <v>0</v>
      </c>
      <c r="G433" s="49">
        <v>0</v>
      </c>
      <c r="H433" s="49">
        <v>0</v>
      </c>
      <c r="I433" s="50">
        <v>2129900</v>
      </c>
      <c r="J433" s="50"/>
      <c r="K433" s="50"/>
      <c r="L433" s="50">
        <v>375900</v>
      </c>
      <c r="M433" s="48"/>
      <c r="N433" s="50">
        <f t="shared" si="12"/>
        <v>2505800</v>
      </c>
      <c r="O433" s="38">
        <v>358545</v>
      </c>
      <c r="P433" s="51">
        <f t="shared" si="13"/>
        <v>2147255</v>
      </c>
    </row>
    <row r="434" spans="1:16" ht="60">
      <c r="A434" s="47" t="s">
        <v>391</v>
      </c>
      <c r="B434" s="48">
        <v>27641163</v>
      </c>
      <c r="C434" s="48">
        <v>3734500</v>
      </c>
      <c r="D434" s="49" t="s">
        <v>37</v>
      </c>
      <c r="E434" s="49">
        <v>12.45</v>
      </c>
      <c r="F434" s="49">
        <v>0</v>
      </c>
      <c r="G434" s="49">
        <v>0</v>
      </c>
      <c r="H434" s="49">
        <v>0</v>
      </c>
      <c r="I434" s="50">
        <v>2721500</v>
      </c>
      <c r="J434" s="50"/>
      <c r="K434" s="50"/>
      <c r="L434" s="50">
        <v>419900</v>
      </c>
      <c r="M434" s="48"/>
      <c r="N434" s="50">
        <f t="shared" si="12"/>
        <v>3141400</v>
      </c>
      <c r="O434" s="38"/>
      <c r="P434" s="51">
        <f t="shared" si="13"/>
        <v>3141400</v>
      </c>
    </row>
    <row r="435" spans="1:16" ht="75">
      <c r="A435" s="47" t="s">
        <v>393</v>
      </c>
      <c r="B435" s="48">
        <v>71294481</v>
      </c>
      <c r="C435" s="48">
        <v>3689376</v>
      </c>
      <c r="D435" s="49" t="s">
        <v>37</v>
      </c>
      <c r="E435" s="49">
        <v>7</v>
      </c>
      <c r="F435" s="49">
        <v>0</v>
      </c>
      <c r="G435" s="49">
        <v>0</v>
      </c>
      <c r="H435" s="49">
        <v>0</v>
      </c>
      <c r="I435" s="50">
        <v>2478300</v>
      </c>
      <c r="J435" s="50"/>
      <c r="K435" s="50"/>
      <c r="L435" s="50">
        <v>382400</v>
      </c>
      <c r="M435" s="48"/>
      <c r="N435" s="50">
        <f t="shared" si="12"/>
        <v>2860700</v>
      </c>
      <c r="O435" s="38"/>
      <c r="P435" s="51">
        <f t="shared" si="13"/>
        <v>2860700</v>
      </c>
    </row>
    <row r="436" spans="1:16" ht="75">
      <c r="A436" s="47" t="s">
        <v>395</v>
      </c>
      <c r="B436" s="48">
        <v>61926973</v>
      </c>
      <c r="C436" s="48">
        <v>1584495</v>
      </c>
      <c r="D436" s="49" t="s">
        <v>37</v>
      </c>
      <c r="E436" s="49">
        <v>18.3</v>
      </c>
      <c r="F436" s="49">
        <v>0</v>
      </c>
      <c r="G436" s="49">
        <v>0</v>
      </c>
      <c r="H436" s="49">
        <v>0</v>
      </c>
      <c r="I436" s="50">
        <v>3896800</v>
      </c>
      <c r="J436" s="50"/>
      <c r="K436" s="50"/>
      <c r="L436" s="50">
        <v>601200</v>
      </c>
      <c r="M436" s="48"/>
      <c r="N436" s="50">
        <f t="shared" si="12"/>
        <v>4498000</v>
      </c>
      <c r="O436" s="38"/>
      <c r="P436" s="51">
        <f t="shared" si="13"/>
        <v>4498000</v>
      </c>
    </row>
    <row r="437" spans="1:16" ht="75">
      <c r="A437" s="47" t="s">
        <v>397</v>
      </c>
      <c r="B437" s="48">
        <v>8592241</v>
      </c>
      <c r="C437" s="48">
        <v>7302248</v>
      </c>
      <c r="D437" s="49" t="s">
        <v>37</v>
      </c>
      <c r="E437" s="49">
        <v>20</v>
      </c>
      <c r="F437" s="49">
        <v>0</v>
      </c>
      <c r="G437" s="49">
        <v>0</v>
      </c>
      <c r="H437" s="49">
        <v>0</v>
      </c>
      <c r="I437" s="50">
        <v>6846300</v>
      </c>
      <c r="J437" s="50"/>
      <c r="K437" s="50"/>
      <c r="L437" s="50">
        <v>1056200</v>
      </c>
      <c r="M437" s="48"/>
      <c r="N437" s="50">
        <f t="shared" si="12"/>
        <v>7902500</v>
      </c>
      <c r="O437" s="38"/>
      <c r="P437" s="51">
        <f t="shared" si="13"/>
        <v>7902500</v>
      </c>
    </row>
    <row r="438" spans="1:16" ht="45">
      <c r="A438" s="47" t="s">
        <v>399</v>
      </c>
      <c r="B438" s="48">
        <v>48954845</v>
      </c>
      <c r="C438" s="48">
        <v>4456461</v>
      </c>
      <c r="D438" s="49" t="s">
        <v>37</v>
      </c>
      <c r="E438" s="49">
        <v>6.25</v>
      </c>
      <c r="F438" s="49">
        <v>0</v>
      </c>
      <c r="G438" s="49">
        <v>0</v>
      </c>
      <c r="H438" s="49">
        <v>0</v>
      </c>
      <c r="I438" s="50">
        <v>2521900</v>
      </c>
      <c r="J438" s="50"/>
      <c r="K438" s="50"/>
      <c r="L438" s="50">
        <v>389000</v>
      </c>
      <c r="M438" s="48"/>
      <c r="N438" s="50">
        <f t="shared" si="12"/>
        <v>2910900</v>
      </c>
      <c r="O438" s="38"/>
      <c r="P438" s="51">
        <f t="shared" si="13"/>
        <v>2910900</v>
      </c>
    </row>
    <row r="439" spans="1:16" ht="75">
      <c r="A439" s="47" t="s">
        <v>401</v>
      </c>
      <c r="B439" s="48">
        <v>42718325</v>
      </c>
      <c r="C439" s="48">
        <v>1194980</v>
      </c>
      <c r="D439" s="49" t="s">
        <v>37</v>
      </c>
      <c r="E439" s="49">
        <v>33.33</v>
      </c>
      <c r="F439" s="49">
        <v>0</v>
      </c>
      <c r="G439" s="49">
        <v>0</v>
      </c>
      <c r="H439" s="49">
        <v>0</v>
      </c>
      <c r="I439" s="50">
        <v>9659700</v>
      </c>
      <c r="J439" s="50"/>
      <c r="K439" s="50"/>
      <c r="L439" s="50">
        <v>1490400</v>
      </c>
      <c r="M439" s="48"/>
      <c r="N439" s="50">
        <f t="shared" si="12"/>
        <v>11150100</v>
      </c>
      <c r="O439" s="38"/>
      <c r="P439" s="51">
        <f t="shared" si="13"/>
        <v>11150100</v>
      </c>
    </row>
    <row r="440" spans="1:16" ht="75">
      <c r="A440" s="47" t="s">
        <v>401</v>
      </c>
      <c r="B440" s="48">
        <v>42718325</v>
      </c>
      <c r="C440" s="48">
        <v>4143042</v>
      </c>
      <c r="D440" s="49" t="s">
        <v>25</v>
      </c>
      <c r="E440" s="49">
        <v>2.57</v>
      </c>
      <c r="F440" s="49">
        <v>0</v>
      </c>
      <c r="G440" s="49">
        <v>0</v>
      </c>
      <c r="H440" s="49">
        <v>0</v>
      </c>
      <c r="I440" s="50">
        <v>416500</v>
      </c>
      <c r="J440" s="50"/>
      <c r="K440" s="50"/>
      <c r="L440" s="50">
        <v>64300</v>
      </c>
      <c r="M440" s="48"/>
      <c r="N440" s="50">
        <f t="shared" si="12"/>
        <v>480800</v>
      </c>
      <c r="O440" s="38"/>
      <c r="P440" s="51">
        <f t="shared" si="13"/>
        <v>480800</v>
      </c>
    </row>
    <row r="441" spans="1:16" ht="75">
      <c r="A441" s="47" t="s">
        <v>401</v>
      </c>
      <c r="B441" s="48">
        <v>42718325</v>
      </c>
      <c r="C441" s="48">
        <v>5293151</v>
      </c>
      <c r="D441" s="49" t="s">
        <v>27</v>
      </c>
      <c r="E441" s="49">
        <v>1.1399999999999999</v>
      </c>
      <c r="F441" s="49">
        <v>2</v>
      </c>
      <c r="G441" s="49">
        <v>0</v>
      </c>
      <c r="H441" s="49">
        <v>0</v>
      </c>
      <c r="I441" s="50">
        <v>308700</v>
      </c>
      <c r="J441" s="50"/>
      <c r="K441" s="50"/>
      <c r="L441" s="50">
        <v>47600</v>
      </c>
      <c r="M441" s="48"/>
      <c r="N441" s="50">
        <f t="shared" si="12"/>
        <v>356300</v>
      </c>
      <c r="O441" s="38"/>
      <c r="P441" s="51">
        <f t="shared" si="13"/>
        <v>356300</v>
      </c>
    </row>
    <row r="442" spans="1:16" ht="75">
      <c r="A442" s="47" t="s">
        <v>401</v>
      </c>
      <c r="B442" s="48">
        <v>42718325</v>
      </c>
      <c r="C442" s="48">
        <v>6194305</v>
      </c>
      <c r="D442" s="49" t="s">
        <v>21</v>
      </c>
      <c r="E442" s="49">
        <v>0</v>
      </c>
      <c r="F442" s="49">
        <v>0</v>
      </c>
      <c r="G442" s="49">
        <v>5300</v>
      </c>
      <c r="H442" s="49">
        <v>0</v>
      </c>
      <c r="I442" s="50">
        <v>1758800</v>
      </c>
      <c r="J442" s="50"/>
      <c r="K442" s="50">
        <v>14000</v>
      </c>
      <c r="L442" s="50">
        <v>241200</v>
      </c>
      <c r="M442" s="48"/>
      <c r="N442" s="50">
        <f t="shared" si="12"/>
        <v>2014000</v>
      </c>
      <c r="O442" s="38"/>
      <c r="P442" s="51">
        <f t="shared" si="13"/>
        <v>2014000</v>
      </c>
    </row>
    <row r="443" spans="1:16" ht="75">
      <c r="A443" s="47" t="s">
        <v>401</v>
      </c>
      <c r="B443" s="48">
        <v>42718325</v>
      </c>
      <c r="C443" s="48">
        <v>8369918</v>
      </c>
      <c r="D443" s="49" t="s">
        <v>403</v>
      </c>
      <c r="E443" s="49">
        <v>4.2</v>
      </c>
      <c r="F443" s="49">
        <v>0</v>
      </c>
      <c r="G443" s="49">
        <v>0</v>
      </c>
      <c r="H443" s="49">
        <v>0</v>
      </c>
      <c r="I443" s="50">
        <v>1262500</v>
      </c>
      <c r="J443" s="50"/>
      <c r="K443" s="50"/>
      <c r="L443" s="50">
        <v>194800</v>
      </c>
      <c r="M443" s="48"/>
      <c r="N443" s="50">
        <f t="shared" si="12"/>
        <v>1457300</v>
      </c>
      <c r="O443" s="38"/>
      <c r="P443" s="51">
        <f t="shared" si="13"/>
        <v>1457300</v>
      </c>
    </row>
    <row r="444" spans="1:16" ht="45">
      <c r="A444" s="47" t="s">
        <v>404</v>
      </c>
      <c r="B444" s="48">
        <v>61883531</v>
      </c>
      <c r="C444" s="48">
        <v>5872419</v>
      </c>
      <c r="D444" s="49" t="s">
        <v>37</v>
      </c>
      <c r="E444" s="49">
        <v>8</v>
      </c>
      <c r="F444" s="49">
        <v>0</v>
      </c>
      <c r="G444" s="49">
        <v>0</v>
      </c>
      <c r="H444" s="49">
        <v>0</v>
      </c>
      <c r="I444" s="50">
        <v>2233000</v>
      </c>
      <c r="J444" s="50"/>
      <c r="K444" s="50"/>
      <c r="L444" s="50">
        <v>344500</v>
      </c>
      <c r="M444" s="48"/>
      <c r="N444" s="50">
        <f t="shared" si="12"/>
        <v>2577500</v>
      </c>
      <c r="O444" s="38"/>
      <c r="P444" s="51">
        <f t="shared" si="13"/>
        <v>2577500</v>
      </c>
    </row>
    <row r="445" spans="1:16" ht="45">
      <c r="A445" s="47" t="s">
        <v>404</v>
      </c>
      <c r="B445" s="48">
        <v>61883531</v>
      </c>
      <c r="C445" s="48">
        <v>7109933</v>
      </c>
      <c r="D445" s="49" t="s">
        <v>25</v>
      </c>
      <c r="E445" s="49">
        <v>1.1000000000000001</v>
      </c>
      <c r="F445" s="49">
        <v>0</v>
      </c>
      <c r="G445" s="49">
        <v>0</v>
      </c>
      <c r="H445" s="49">
        <v>0</v>
      </c>
      <c r="I445" s="50">
        <v>277000</v>
      </c>
      <c r="J445" s="50">
        <v>16300</v>
      </c>
      <c r="K445" s="50"/>
      <c r="L445" s="50">
        <v>45300</v>
      </c>
      <c r="M445" s="48"/>
      <c r="N445" s="50">
        <f t="shared" si="12"/>
        <v>338600</v>
      </c>
      <c r="O445" s="38"/>
      <c r="P445" s="51">
        <f t="shared" si="13"/>
        <v>338600</v>
      </c>
    </row>
    <row r="446" spans="1:16" ht="45">
      <c r="A446" s="47" t="s">
        <v>406</v>
      </c>
      <c r="B446" s="48">
        <v>29010730</v>
      </c>
      <c r="C446" s="48">
        <v>1342734</v>
      </c>
      <c r="D446" s="49" t="s">
        <v>37</v>
      </c>
      <c r="E446" s="49">
        <v>3.41</v>
      </c>
      <c r="F446" s="49">
        <v>0</v>
      </c>
      <c r="G446" s="49">
        <v>0</v>
      </c>
      <c r="H446" s="49">
        <v>0</v>
      </c>
      <c r="I446" s="50">
        <v>793700</v>
      </c>
      <c r="J446" s="50"/>
      <c r="K446" s="50"/>
      <c r="L446" s="50">
        <v>122400</v>
      </c>
      <c r="M446" s="48"/>
      <c r="N446" s="50">
        <f t="shared" si="12"/>
        <v>916100</v>
      </c>
      <c r="O446" s="38">
        <v>4000</v>
      </c>
      <c r="P446" s="51">
        <f t="shared" si="13"/>
        <v>912100</v>
      </c>
    </row>
    <row r="447" spans="1:16" ht="45">
      <c r="A447" s="47" t="s">
        <v>406</v>
      </c>
      <c r="B447" s="48">
        <v>29010730</v>
      </c>
      <c r="C447" s="48">
        <v>2077819</v>
      </c>
      <c r="D447" s="49" t="s">
        <v>21</v>
      </c>
      <c r="E447" s="49">
        <v>0</v>
      </c>
      <c r="F447" s="49">
        <v>0</v>
      </c>
      <c r="G447" s="49">
        <v>1500</v>
      </c>
      <c r="H447" s="49">
        <v>0</v>
      </c>
      <c r="I447" s="50">
        <v>501200</v>
      </c>
      <c r="J447" s="50"/>
      <c r="K447" s="50"/>
      <c r="L447" s="50">
        <v>68800</v>
      </c>
      <c r="M447" s="48"/>
      <c r="N447" s="50">
        <f t="shared" si="12"/>
        <v>570000</v>
      </c>
      <c r="O447" s="38"/>
      <c r="P447" s="51">
        <f t="shared" si="13"/>
        <v>570000</v>
      </c>
    </row>
    <row r="448" spans="1:16" ht="45">
      <c r="A448" s="47" t="s">
        <v>406</v>
      </c>
      <c r="B448" s="48">
        <v>29010730</v>
      </c>
      <c r="C448" s="48">
        <v>6307222</v>
      </c>
      <c r="D448" s="49" t="s">
        <v>27</v>
      </c>
      <c r="E448" s="49">
        <v>0.93</v>
      </c>
      <c r="F448" s="49">
        <v>0</v>
      </c>
      <c r="G448" s="49">
        <v>0</v>
      </c>
      <c r="H448" s="49">
        <v>0</v>
      </c>
      <c r="I448" s="50">
        <v>236300</v>
      </c>
      <c r="J448" s="50"/>
      <c r="K448" s="50"/>
      <c r="L448" s="50">
        <v>36400</v>
      </c>
      <c r="M448" s="48"/>
      <c r="N448" s="50">
        <f t="shared" si="12"/>
        <v>272700</v>
      </c>
      <c r="O448" s="38"/>
      <c r="P448" s="51">
        <f t="shared" si="13"/>
        <v>272700</v>
      </c>
    </row>
    <row r="449" spans="1:16" ht="45">
      <c r="A449" s="47" t="s">
        <v>408</v>
      </c>
      <c r="B449" s="48">
        <v>71459251</v>
      </c>
      <c r="C449" s="48">
        <v>1186738</v>
      </c>
      <c r="D449" s="49" t="s">
        <v>37</v>
      </c>
      <c r="E449" s="49">
        <v>38</v>
      </c>
      <c r="F449" s="49">
        <v>0</v>
      </c>
      <c r="G449" s="49">
        <v>0</v>
      </c>
      <c r="H449" s="49">
        <v>0</v>
      </c>
      <c r="I449" s="50">
        <v>7541900</v>
      </c>
      <c r="J449" s="50"/>
      <c r="K449" s="50"/>
      <c r="L449" s="50">
        <v>1163600</v>
      </c>
      <c r="M449" s="48"/>
      <c r="N449" s="50">
        <f t="shared" si="12"/>
        <v>8705500</v>
      </c>
      <c r="O449" s="38"/>
      <c r="P449" s="51">
        <f t="shared" si="13"/>
        <v>8705500</v>
      </c>
    </row>
    <row r="450" spans="1:16" ht="45">
      <c r="A450" s="47" t="s">
        <v>408</v>
      </c>
      <c r="B450" s="48">
        <v>71459251</v>
      </c>
      <c r="C450" s="48">
        <v>1599709</v>
      </c>
      <c r="D450" s="49" t="s">
        <v>45</v>
      </c>
      <c r="E450" s="49">
        <v>2.0499999999999998</v>
      </c>
      <c r="F450" s="49">
        <v>0</v>
      </c>
      <c r="G450" s="49">
        <v>0</v>
      </c>
      <c r="H450" s="49">
        <v>0</v>
      </c>
      <c r="I450" s="50">
        <v>834700</v>
      </c>
      <c r="J450" s="50"/>
      <c r="K450" s="50"/>
      <c r="L450" s="50">
        <v>147400</v>
      </c>
      <c r="M450" s="48"/>
      <c r="N450" s="50">
        <f t="shared" si="12"/>
        <v>982100</v>
      </c>
      <c r="O450" s="38"/>
      <c r="P450" s="51">
        <f t="shared" si="13"/>
        <v>982100</v>
      </c>
    </row>
    <row r="451" spans="1:16" ht="45">
      <c r="A451" s="47" t="s">
        <v>408</v>
      </c>
      <c r="B451" s="48">
        <v>71459251</v>
      </c>
      <c r="C451" s="48">
        <v>2350855</v>
      </c>
      <c r="D451" s="49" t="s">
        <v>562</v>
      </c>
      <c r="E451" s="49">
        <v>0</v>
      </c>
      <c r="F451" s="49">
        <v>8</v>
      </c>
      <c r="G451" s="49">
        <v>0</v>
      </c>
      <c r="H451" s="49">
        <v>0</v>
      </c>
      <c r="I451" s="50">
        <v>642700</v>
      </c>
      <c r="J451" s="50"/>
      <c r="K451" s="50">
        <v>6200</v>
      </c>
      <c r="L451" s="50">
        <v>107300</v>
      </c>
      <c r="M451" s="48"/>
      <c r="N451" s="50">
        <f t="shared" si="12"/>
        <v>756200</v>
      </c>
      <c r="O451" s="38"/>
      <c r="P451" s="51">
        <f t="shared" si="13"/>
        <v>756200</v>
      </c>
    </row>
    <row r="452" spans="1:16" ht="45">
      <c r="A452" s="47" t="s">
        <v>408</v>
      </c>
      <c r="B452" s="48">
        <v>71459251</v>
      </c>
      <c r="C452" s="48">
        <v>3796210</v>
      </c>
      <c r="D452" s="49" t="s">
        <v>74</v>
      </c>
      <c r="E452" s="49">
        <v>0</v>
      </c>
      <c r="F452" s="49">
        <v>0</v>
      </c>
      <c r="G452" s="49">
        <v>0</v>
      </c>
      <c r="H452" s="49">
        <v>365</v>
      </c>
      <c r="I452" s="50">
        <v>671500</v>
      </c>
      <c r="J452" s="50"/>
      <c r="K452" s="50">
        <v>49500</v>
      </c>
      <c r="L452" s="50">
        <v>118500</v>
      </c>
      <c r="M452" s="48"/>
      <c r="N452" s="50">
        <f t="shared" si="12"/>
        <v>839500</v>
      </c>
      <c r="O452" s="38"/>
      <c r="P452" s="51">
        <f t="shared" si="13"/>
        <v>839500</v>
      </c>
    </row>
    <row r="453" spans="1:16" ht="45">
      <c r="A453" s="47" t="s">
        <v>408</v>
      </c>
      <c r="B453" s="48">
        <v>71459251</v>
      </c>
      <c r="C453" s="48">
        <v>6333008</v>
      </c>
      <c r="D453" s="49" t="s">
        <v>83</v>
      </c>
      <c r="E453" s="49">
        <v>1.5</v>
      </c>
      <c r="F453" s="49">
        <v>0</v>
      </c>
      <c r="G453" s="49">
        <v>0</v>
      </c>
      <c r="H453" s="49">
        <v>0</v>
      </c>
      <c r="I453" s="50">
        <v>624400</v>
      </c>
      <c r="J453" s="50"/>
      <c r="K453" s="50">
        <v>19600</v>
      </c>
      <c r="L453" s="50">
        <v>90600</v>
      </c>
      <c r="M453" s="48"/>
      <c r="N453" s="50">
        <f t="shared" si="12"/>
        <v>734600</v>
      </c>
      <c r="O453" s="38"/>
      <c r="P453" s="51">
        <f t="shared" si="13"/>
        <v>734600</v>
      </c>
    </row>
    <row r="454" spans="1:16" ht="45">
      <c r="A454" s="47" t="s">
        <v>410</v>
      </c>
      <c r="B454" s="48">
        <v>47012790</v>
      </c>
      <c r="C454" s="48">
        <v>1874271</v>
      </c>
      <c r="D454" s="49" t="s">
        <v>114</v>
      </c>
      <c r="E454" s="49">
        <v>5.5</v>
      </c>
      <c r="F454" s="49">
        <v>0</v>
      </c>
      <c r="G454" s="49">
        <v>0</v>
      </c>
      <c r="H454" s="49">
        <v>0</v>
      </c>
      <c r="I454" s="50">
        <v>1010400</v>
      </c>
      <c r="J454" s="50"/>
      <c r="K454" s="50"/>
      <c r="L454" s="50">
        <v>155900</v>
      </c>
      <c r="M454" s="48"/>
      <c r="N454" s="50">
        <f t="shared" si="12"/>
        <v>1166300</v>
      </c>
      <c r="O454" s="38"/>
      <c r="P454" s="51">
        <f t="shared" si="13"/>
        <v>1166300</v>
      </c>
    </row>
    <row r="455" spans="1:16" ht="30">
      <c r="A455" s="47" t="s">
        <v>410</v>
      </c>
      <c r="B455" s="48">
        <v>47012790</v>
      </c>
      <c r="C455" s="48">
        <v>9425046</v>
      </c>
      <c r="D455" s="49" t="s">
        <v>37</v>
      </c>
      <c r="E455" s="49">
        <v>16.3</v>
      </c>
      <c r="F455" s="49">
        <v>0</v>
      </c>
      <c r="G455" s="49">
        <v>0</v>
      </c>
      <c r="H455" s="49">
        <v>0</v>
      </c>
      <c r="I455" s="50">
        <v>2645500</v>
      </c>
      <c r="J455" s="50"/>
      <c r="K455" s="50"/>
      <c r="L455" s="50">
        <v>408100</v>
      </c>
      <c r="M455" s="48"/>
      <c r="N455" s="50">
        <f t="shared" si="12"/>
        <v>3053600</v>
      </c>
      <c r="O455" s="38"/>
      <c r="P455" s="51">
        <f t="shared" si="13"/>
        <v>3053600</v>
      </c>
    </row>
    <row r="456" spans="1:16" ht="90">
      <c r="A456" s="47" t="s">
        <v>412</v>
      </c>
      <c r="B456" s="48">
        <v>26200571</v>
      </c>
      <c r="C456" s="48">
        <v>4595988</v>
      </c>
      <c r="D456" s="49" t="s">
        <v>414</v>
      </c>
      <c r="E456" s="49">
        <v>1.4</v>
      </c>
      <c r="F456" s="49">
        <v>10</v>
      </c>
      <c r="G456" s="49">
        <v>0</v>
      </c>
      <c r="H456" s="49">
        <v>0</v>
      </c>
      <c r="I456" s="50">
        <v>1214700</v>
      </c>
      <c r="J456" s="50"/>
      <c r="K456" s="50"/>
      <c r="L456" s="50">
        <v>214400</v>
      </c>
      <c r="M456" s="48"/>
      <c r="N456" s="50">
        <f t="shared" si="12"/>
        <v>1429100</v>
      </c>
      <c r="O456" s="38"/>
      <c r="P456" s="51">
        <f t="shared" si="13"/>
        <v>1429100</v>
      </c>
    </row>
    <row r="457" spans="1:16" ht="90">
      <c r="A457" s="47" t="s">
        <v>412</v>
      </c>
      <c r="B457" s="48">
        <v>26200571</v>
      </c>
      <c r="C457" s="48">
        <v>8414595</v>
      </c>
      <c r="D457" s="49" t="s">
        <v>564</v>
      </c>
      <c r="E457" s="49">
        <v>4.17</v>
      </c>
      <c r="F457" s="49">
        <v>0</v>
      </c>
      <c r="G457" s="49">
        <v>0</v>
      </c>
      <c r="H457" s="49">
        <v>0</v>
      </c>
      <c r="I457" s="50">
        <v>958000</v>
      </c>
      <c r="J457" s="50"/>
      <c r="K457" s="50"/>
      <c r="L457" s="50">
        <v>169000</v>
      </c>
      <c r="M457" s="48"/>
      <c r="N457" s="50">
        <f t="shared" ref="N457:N520" si="14">I457+J457+K457+L457-M457</f>
        <v>1127000</v>
      </c>
      <c r="O457" s="38"/>
      <c r="P457" s="51">
        <f t="shared" ref="P457:P520" si="15">I457+J457+K457+L457-M457-O457</f>
        <v>1127000</v>
      </c>
    </row>
    <row r="458" spans="1:16" ht="75">
      <c r="A458" s="47" t="s">
        <v>574</v>
      </c>
      <c r="B458" s="48">
        <v>10877908</v>
      </c>
      <c r="C458" s="48">
        <v>1778481</v>
      </c>
      <c r="D458" s="49" t="s">
        <v>548</v>
      </c>
      <c r="E458" s="49">
        <v>4</v>
      </c>
      <c r="F458" s="49">
        <v>0</v>
      </c>
      <c r="G458" s="49">
        <v>0</v>
      </c>
      <c r="H458" s="49">
        <v>0</v>
      </c>
      <c r="I458" s="50">
        <v>1914700</v>
      </c>
      <c r="J458" s="50"/>
      <c r="K458" s="50"/>
      <c r="L458" s="50">
        <v>337900</v>
      </c>
      <c r="M458" s="48"/>
      <c r="N458" s="50">
        <f t="shared" si="14"/>
        <v>2252600</v>
      </c>
      <c r="O458" s="38"/>
      <c r="P458" s="51">
        <f t="shared" si="15"/>
        <v>2252600</v>
      </c>
    </row>
    <row r="459" spans="1:16" ht="75">
      <c r="A459" s="47" t="s">
        <v>574</v>
      </c>
      <c r="B459" s="48">
        <v>10877908</v>
      </c>
      <c r="C459" s="48">
        <v>1884678</v>
      </c>
      <c r="D459" s="49" t="s">
        <v>79</v>
      </c>
      <c r="E459" s="49">
        <v>4.0999999999999996</v>
      </c>
      <c r="F459" s="49">
        <v>0</v>
      </c>
      <c r="G459" s="49">
        <v>0</v>
      </c>
      <c r="H459" s="49">
        <v>0</v>
      </c>
      <c r="I459" s="50">
        <v>2256200</v>
      </c>
      <c r="J459" s="50"/>
      <c r="K459" s="50"/>
      <c r="L459" s="50">
        <v>398200</v>
      </c>
      <c r="M459" s="48"/>
      <c r="N459" s="50">
        <f t="shared" si="14"/>
        <v>2654400</v>
      </c>
      <c r="O459" s="38"/>
      <c r="P459" s="51">
        <f t="shared" si="15"/>
        <v>2654400</v>
      </c>
    </row>
    <row r="460" spans="1:16" ht="75">
      <c r="A460" s="47" t="s">
        <v>415</v>
      </c>
      <c r="B460" s="48">
        <v>64355756</v>
      </c>
      <c r="C460" s="48">
        <v>7238600</v>
      </c>
      <c r="D460" s="49" t="s">
        <v>79</v>
      </c>
      <c r="E460" s="49">
        <v>5</v>
      </c>
      <c r="F460" s="49">
        <v>0</v>
      </c>
      <c r="G460" s="49">
        <v>0</v>
      </c>
      <c r="H460" s="49">
        <v>0</v>
      </c>
      <c r="I460" s="50">
        <v>2837800</v>
      </c>
      <c r="J460" s="50"/>
      <c r="K460" s="50"/>
      <c r="L460" s="50">
        <v>500900</v>
      </c>
      <c r="M460" s="48"/>
      <c r="N460" s="50">
        <f t="shared" si="14"/>
        <v>3338700</v>
      </c>
      <c r="O460" s="38">
        <v>51393.599999999999</v>
      </c>
      <c r="P460" s="51">
        <f t="shared" si="15"/>
        <v>3287306.4</v>
      </c>
    </row>
    <row r="461" spans="1:16" ht="60">
      <c r="A461" s="47" t="s">
        <v>417</v>
      </c>
      <c r="B461" s="48">
        <v>70100691</v>
      </c>
      <c r="C461" s="48">
        <v>4443612</v>
      </c>
      <c r="D461" s="49" t="s">
        <v>83</v>
      </c>
      <c r="E461" s="49">
        <v>5.35</v>
      </c>
      <c r="F461" s="49">
        <v>0</v>
      </c>
      <c r="G461" s="49">
        <v>0</v>
      </c>
      <c r="H461" s="49">
        <v>0</v>
      </c>
      <c r="I461" s="50">
        <v>2811700</v>
      </c>
      <c r="J461" s="50"/>
      <c r="K461" s="50"/>
      <c r="L461" s="50">
        <v>496200</v>
      </c>
      <c r="M461" s="48"/>
      <c r="N461" s="50">
        <f t="shared" si="14"/>
        <v>3307900</v>
      </c>
      <c r="O461" s="38"/>
      <c r="P461" s="51">
        <f t="shared" si="15"/>
        <v>3307900</v>
      </c>
    </row>
    <row r="462" spans="1:16" ht="75">
      <c r="A462" s="47" t="s">
        <v>417</v>
      </c>
      <c r="B462" s="48">
        <v>70100691</v>
      </c>
      <c r="C462" s="48">
        <v>4571847</v>
      </c>
      <c r="D462" s="49" t="s">
        <v>548</v>
      </c>
      <c r="E462" s="49">
        <v>7.1</v>
      </c>
      <c r="F462" s="49">
        <v>0</v>
      </c>
      <c r="G462" s="49">
        <v>0</v>
      </c>
      <c r="H462" s="49">
        <v>0</v>
      </c>
      <c r="I462" s="50">
        <v>3682800</v>
      </c>
      <c r="J462" s="50"/>
      <c r="K462" s="50"/>
      <c r="L462" s="50">
        <v>650000</v>
      </c>
      <c r="M462" s="48"/>
      <c r="N462" s="50">
        <f t="shared" si="14"/>
        <v>4332800</v>
      </c>
      <c r="O462" s="38"/>
      <c r="P462" s="51">
        <f t="shared" si="15"/>
        <v>4332800</v>
      </c>
    </row>
    <row r="463" spans="1:16" ht="45">
      <c r="A463" s="47" t="s">
        <v>419</v>
      </c>
      <c r="B463" s="48">
        <v>26525305</v>
      </c>
      <c r="C463" s="48">
        <v>4514392</v>
      </c>
      <c r="D463" s="49" t="s">
        <v>564</v>
      </c>
      <c r="E463" s="49">
        <v>2.0699999999999998</v>
      </c>
      <c r="F463" s="49">
        <v>0</v>
      </c>
      <c r="G463" s="49">
        <v>0</v>
      </c>
      <c r="H463" s="49">
        <v>0</v>
      </c>
      <c r="I463" s="50">
        <v>956200</v>
      </c>
      <c r="J463" s="50"/>
      <c r="K463" s="50"/>
      <c r="L463" s="50">
        <v>168800</v>
      </c>
      <c r="M463" s="48"/>
      <c r="N463" s="50">
        <f t="shared" si="14"/>
        <v>1125000</v>
      </c>
      <c r="O463" s="38"/>
      <c r="P463" s="51">
        <f t="shared" si="15"/>
        <v>1125000</v>
      </c>
    </row>
    <row r="464" spans="1:16" ht="30">
      <c r="A464" s="47" t="s">
        <v>419</v>
      </c>
      <c r="B464" s="48">
        <v>26525305</v>
      </c>
      <c r="C464" s="48">
        <v>4951911</v>
      </c>
      <c r="D464" s="49" t="s">
        <v>50</v>
      </c>
      <c r="E464" s="49">
        <v>0</v>
      </c>
      <c r="F464" s="49">
        <v>17</v>
      </c>
      <c r="G464" s="49">
        <v>0</v>
      </c>
      <c r="H464" s="49">
        <v>0</v>
      </c>
      <c r="I464" s="50">
        <v>4279700</v>
      </c>
      <c r="J464" s="50"/>
      <c r="K464" s="50"/>
      <c r="L464" s="50">
        <v>660300</v>
      </c>
      <c r="M464" s="48"/>
      <c r="N464" s="50">
        <f t="shared" si="14"/>
        <v>4940000</v>
      </c>
      <c r="O464" s="38"/>
      <c r="P464" s="51">
        <f t="shared" si="15"/>
        <v>4940000</v>
      </c>
    </row>
    <row r="465" spans="1:16" ht="60">
      <c r="A465" s="47" t="s">
        <v>419</v>
      </c>
      <c r="B465" s="48">
        <v>26525305</v>
      </c>
      <c r="C465" s="48">
        <v>9608290</v>
      </c>
      <c r="D465" s="49" t="s">
        <v>422</v>
      </c>
      <c r="E465" s="49">
        <v>2.5</v>
      </c>
      <c r="F465" s="49">
        <v>0</v>
      </c>
      <c r="G465" s="49">
        <v>0</v>
      </c>
      <c r="H465" s="49">
        <v>0</v>
      </c>
      <c r="I465" s="50">
        <v>1038800</v>
      </c>
      <c r="J465" s="50">
        <v>162600</v>
      </c>
      <c r="K465" s="50"/>
      <c r="L465" s="50">
        <v>237500</v>
      </c>
      <c r="M465" s="48"/>
      <c r="N465" s="50">
        <f t="shared" si="14"/>
        <v>1438900</v>
      </c>
      <c r="O465" s="38"/>
      <c r="P465" s="51">
        <f t="shared" si="15"/>
        <v>1438900</v>
      </c>
    </row>
    <row r="466" spans="1:16" ht="45">
      <c r="A466" s="47" t="s">
        <v>423</v>
      </c>
      <c r="B466" s="48">
        <v>67984860</v>
      </c>
      <c r="C466" s="48">
        <v>3706758</v>
      </c>
      <c r="D466" s="49" t="s">
        <v>425</v>
      </c>
      <c r="E466" s="49">
        <v>2.0699999999999998</v>
      </c>
      <c r="F466" s="49">
        <v>0</v>
      </c>
      <c r="G466" s="49">
        <v>0</v>
      </c>
      <c r="H466" s="49">
        <v>0</v>
      </c>
      <c r="I466" s="50">
        <v>901100</v>
      </c>
      <c r="J466" s="50"/>
      <c r="K466" s="50"/>
      <c r="L466" s="50">
        <v>159000</v>
      </c>
      <c r="M466" s="48"/>
      <c r="N466" s="50">
        <f t="shared" si="14"/>
        <v>1060100</v>
      </c>
      <c r="O466" s="38"/>
      <c r="P466" s="51">
        <f t="shared" si="15"/>
        <v>1060100</v>
      </c>
    </row>
    <row r="467" spans="1:16" ht="30">
      <c r="A467" s="47" t="s">
        <v>423</v>
      </c>
      <c r="B467" s="48">
        <v>67984860</v>
      </c>
      <c r="C467" s="48">
        <v>5296525</v>
      </c>
      <c r="D467" s="49" t="s">
        <v>104</v>
      </c>
      <c r="E467" s="49">
        <v>2</v>
      </c>
      <c r="F467" s="49">
        <v>0</v>
      </c>
      <c r="G467" s="49">
        <v>0</v>
      </c>
      <c r="H467" s="49">
        <v>0</v>
      </c>
      <c r="I467" s="50">
        <v>1042700</v>
      </c>
      <c r="J467" s="50"/>
      <c r="K467" s="50"/>
      <c r="L467" s="50">
        <v>184000</v>
      </c>
      <c r="M467" s="48"/>
      <c r="N467" s="50">
        <f t="shared" si="14"/>
        <v>1226700</v>
      </c>
      <c r="O467" s="38"/>
      <c r="P467" s="51">
        <f t="shared" si="15"/>
        <v>1226700</v>
      </c>
    </row>
    <row r="468" spans="1:16" ht="45">
      <c r="A468" s="47" t="s">
        <v>426</v>
      </c>
      <c r="B468" s="48">
        <v>62583476</v>
      </c>
      <c r="C468" s="48">
        <v>5876091</v>
      </c>
      <c r="D468" s="49" t="s">
        <v>40</v>
      </c>
      <c r="E468" s="49">
        <v>0</v>
      </c>
      <c r="F468" s="49">
        <v>20</v>
      </c>
      <c r="G468" s="49">
        <v>0</v>
      </c>
      <c r="H468" s="49">
        <v>0</v>
      </c>
      <c r="I468" s="50">
        <v>2531200</v>
      </c>
      <c r="J468" s="50"/>
      <c r="K468" s="50"/>
      <c r="L468" s="50">
        <v>390500</v>
      </c>
      <c r="M468" s="48"/>
      <c r="N468" s="50">
        <f t="shared" si="14"/>
        <v>2921700</v>
      </c>
      <c r="O468" s="38"/>
      <c r="P468" s="51">
        <f t="shared" si="15"/>
        <v>2921700</v>
      </c>
    </row>
    <row r="469" spans="1:16" ht="75">
      <c r="A469" s="47" t="s">
        <v>428</v>
      </c>
      <c r="B469" s="48">
        <v>22844660</v>
      </c>
      <c r="C469" s="48">
        <v>7589579</v>
      </c>
      <c r="D469" s="49" t="s">
        <v>548</v>
      </c>
      <c r="E469" s="49">
        <v>5.5</v>
      </c>
      <c r="F469" s="49">
        <v>0</v>
      </c>
      <c r="G469" s="49">
        <v>0</v>
      </c>
      <c r="H469" s="49">
        <v>0</v>
      </c>
      <c r="I469" s="50">
        <v>2679300</v>
      </c>
      <c r="J469" s="50"/>
      <c r="K469" s="50"/>
      <c r="L469" s="50">
        <v>472800</v>
      </c>
      <c r="M469" s="48"/>
      <c r="N469" s="50">
        <f t="shared" si="14"/>
        <v>3152100</v>
      </c>
      <c r="O469" s="38">
        <v>3152100</v>
      </c>
      <c r="P469" s="51">
        <f t="shared" si="15"/>
        <v>0</v>
      </c>
    </row>
    <row r="470" spans="1:16" ht="75">
      <c r="A470" s="47" t="s">
        <v>428</v>
      </c>
      <c r="B470" s="48">
        <v>22844660</v>
      </c>
      <c r="C470" s="48">
        <v>9910724</v>
      </c>
      <c r="D470" s="49" t="s">
        <v>79</v>
      </c>
      <c r="E470" s="49">
        <v>2.95</v>
      </c>
      <c r="F470" s="49">
        <v>0</v>
      </c>
      <c r="G470" s="49">
        <v>0</v>
      </c>
      <c r="H470" s="49">
        <v>0</v>
      </c>
      <c r="I470" s="50">
        <v>1726000</v>
      </c>
      <c r="J470" s="50"/>
      <c r="K470" s="50"/>
      <c r="L470" s="50">
        <v>304600</v>
      </c>
      <c r="M470" s="48"/>
      <c r="N470" s="50">
        <f t="shared" si="14"/>
        <v>2030600</v>
      </c>
      <c r="O470" s="38"/>
      <c r="P470" s="51">
        <f t="shared" si="15"/>
        <v>2030600</v>
      </c>
    </row>
    <row r="471" spans="1:16" ht="75">
      <c r="A471" s="47" t="s">
        <v>430</v>
      </c>
      <c r="B471" s="48">
        <v>25768255</v>
      </c>
      <c r="C471" s="48">
        <v>2245564</v>
      </c>
      <c r="D471" s="49" t="s">
        <v>575</v>
      </c>
      <c r="E471" s="49">
        <v>1.5</v>
      </c>
      <c r="F471" s="49">
        <v>0</v>
      </c>
      <c r="G471" s="49">
        <v>0</v>
      </c>
      <c r="H471" s="49">
        <v>0</v>
      </c>
      <c r="I471" s="50">
        <v>848100</v>
      </c>
      <c r="J471" s="50"/>
      <c r="K471" s="50"/>
      <c r="L471" s="50">
        <v>149700</v>
      </c>
      <c r="M471" s="48"/>
      <c r="N471" s="50">
        <f t="shared" si="14"/>
        <v>997800</v>
      </c>
      <c r="O471" s="38"/>
      <c r="P471" s="51">
        <f t="shared" si="15"/>
        <v>997800</v>
      </c>
    </row>
    <row r="472" spans="1:16" ht="75">
      <c r="A472" s="47" t="s">
        <v>430</v>
      </c>
      <c r="B472" s="48">
        <v>25768255</v>
      </c>
      <c r="C472" s="48">
        <v>8792484</v>
      </c>
      <c r="D472" s="49" t="s">
        <v>46</v>
      </c>
      <c r="E472" s="49">
        <v>0.1</v>
      </c>
      <c r="F472" s="49">
        <v>0</v>
      </c>
      <c r="G472" s="49">
        <v>0</v>
      </c>
      <c r="H472" s="49">
        <v>0</v>
      </c>
      <c r="I472" s="50">
        <v>66200</v>
      </c>
      <c r="J472" s="50"/>
      <c r="K472" s="50"/>
      <c r="L472" s="50">
        <v>11100</v>
      </c>
      <c r="M472" s="48"/>
      <c r="N472" s="50">
        <f t="shared" si="14"/>
        <v>77300</v>
      </c>
      <c r="O472" s="38"/>
      <c r="P472" s="51">
        <f t="shared" si="15"/>
        <v>77300</v>
      </c>
    </row>
    <row r="473" spans="1:16" ht="75">
      <c r="A473" s="47" t="s">
        <v>432</v>
      </c>
      <c r="B473" s="48">
        <v>26594633</v>
      </c>
      <c r="C473" s="48">
        <v>1582507</v>
      </c>
      <c r="D473" s="49" t="s">
        <v>79</v>
      </c>
      <c r="E473" s="49">
        <v>4</v>
      </c>
      <c r="F473" s="49">
        <v>0</v>
      </c>
      <c r="G473" s="49">
        <v>0</v>
      </c>
      <c r="H473" s="49">
        <v>0</v>
      </c>
      <c r="I473" s="50">
        <v>2634100</v>
      </c>
      <c r="J473" s="50"/>
      <c r="K473" s="50"/>
      <c r="L473" s="50">
        <v>464900</v>
      </c>
      <c r="M473" s="48"/>
      <c r="N473" s="50">
        <f t="shared" si="14"/>
        <v>3099000</v>
      </c>
      <c r="O473" s="38"/>
      <c r="P473" s="51">
        <f t="shared" si="15"/>
        <v>3099000</v>
      </c>
    </row>
    <row r="474" spans="1:16" ht="30">
      <c r="A474" s="47" t="s">
        <v>432</v>
      </c>
      <c r="B474" s="48">
        <v>26594633</v>
      </c>
      <c r="C474" s="48">
        <v>3532986</v>
      </c>
      <c r="D474" s="49" t="s">
        <v>83</v>
      </c>
      <c r="E474" s="49">
        <v>2.8</v>
      </c>
      <c r="F474" s="49">
        <v>0</v>
      </c>
      <c r="G474" s="49">
        <v>0</v>
      </c>
      <c r="H474" s="49">
        <v>0</v>
      </c>
      <c r="I474" s="50">
        <v>1725100</v>
      </c>
      <c r="J474" s="50"/>
      <c r="K474" s="50"/>
      <c r="L474" s="50">
        <v>304500</v>
      </c>
      <c r="M474" s="48"/>
      <c r="N474" s="50">
        <f t="shared" si="14"/>
        <v>2029600</v>
      </c>
      <c r="O474" s="38"/>
      <c r="P474" s="51">
        <f t="shared" si="15"/>
        <v>2029600</v>
      </c>
    </row>
    <row r="475" spans="1:16" ht="75">
      <c r="A475" s="47" t="s">
        <v>432</v>
      </c>
      <c r="B475" s="48">
        <v>26594633</v>
      </c>
      <c r="C475" s="48">
        <v>6732567</v>
      </c>
      <c r="D475" s="49" t="s">
        <v>548</v>
      </c>
      <c r="E475" s="49">
        <v>10.199999999999999</v>
      </c>
      <c r="F475" s="49">
        <v>0</v>
      </c>
      <c r="G475" s="49">
        <v>0</v>
      </c>
      <c r="H475" s="49">
        <v>0</v>
      </c>
      <c r="I475" s="50">
        <v>5018000</v>
      </c>
      <c r="J475" s="50"/>
      <c r="K475" s="50"/>
      <c r="L475" s="50">
        <v>885600</v>
      </c>
      <c r="M475" s="48"/>
      <c r="N475" s="50">
        <f t="shared" si="14"/>
        <v>5903600</v>
      </c>
      <c r="O475" s="38"/>
      <c r="P475" s="51">
        <f t="shared" si="15"/>
        <v>5903600</v>
      </c>
    </row>
    <row r="476" spans="1:16" ht="60">
      <c r="A476" s="47" t="s">
        <v>432</v>
      </c>
      <c r="B476" s="48">
        <v>26594633</v>
      </c>
      <c r="C476" s="48">
        <v>6755122</v>
      </c>
      <c r="D476" s="49" t="s">
        <v>46</v>
      </c>
      <c r="E476" s="49">
        <v>2.5</v>
      </c>
      <c r="F476" s="49">
        <v>0</v>
      </c>
      <c r="G476" s="49">
        <v>0</v>
      </c>
      <c r="H476" s="49">
        <v>0</v>
      </c>
      <c r="I476" s="50">
        <v>1405500</v>
      </c>
      <c r="J476" s="50"/>
      <c r="K476" s="50"/>
      <c r="L476" s="50">
        <v>248100</v>
      </c>
      <c r="M476" s="48"/>
      <c r="N476" s="50">
        <f t="shared" si="14"/>
        <v>1653600</v>
      </c>
      <c r="O476" s="38"/>
      <c r="P476" s="51">
        <f t="shared" si="15"/>
        <v>1653600</v>
      </c>
    </row>
    <row r="477" spans="1:16" ht="60">
      <c r="A477" s="47" t="s">
        <v>432</v>
      </c>
      <c r="B477" s="48">
        <v>26594633</v>
      </c>
      <c r="C477" s="48">
        <v>7852453</v>
      </c>
      <c r="D477" s="49" t="s">
        <v>46</v>
      </c>
      <c r="E477" s="49">
        <v>2.5</v>
      </c>
      <c r="F477" s="49">
        <v>0</v>
      </c>
      <c r="G477" s="49">
        <v>0</v>
      </c>
      <c r="H477" s="49">
        <v>0</v>
      </c>
      <c r="I477" s="50">
        <v>888500</v>
      </c>
      <c r="J477" s="50"/>
      <c r="K477" s="50"/>
      <c r="L477" s="50">
        <v>156900</v>
      </c>
      <c r="M477" s="48"/>
      <c r="N477" s="50">
        <f t="shared" si="14"/>
        <v>1045400</v>
      </c>
      <c r="O477" s="38"/>
      <c r="P477" s="51">
        <f t="shared" si="15"/>
        <v>1045400</v>
      </c>
    </row>
    <row r="478" spans="1:16" ht="30">
      <c r="A478" s="47" t="s">
        <v>432</v>
      </c>
      <c r="B478" s="48">
        <v>26594633</v>
      </c>
      <c r="C478" s="48">
        <v>8743277</v>
      </c>
      <c r="D478" s="49" t="s">
        <v>83</v>
      </c>
      <c r="E478" s="49">
        <v>1.5</v>
      </c>
      <c r="F478" s="49">
        <v>0</v>
      </c>
      <c r="G478" s="49">
        <v>0</v>
      </c>
      <c r="H478" s="49">
        <v>0</v>
      </c>
      <c r="I478" s="50">
        <v>937300</v>
      </c>
      <c r="J478" s="50"/>
      <c r="K478" s="50"/>
      <c r="L478" s="50">
        <v>165500</v>
      </c>
      <c r="M478" s="48"/>
      <c r="N478" s="50">
        <f t="shared" si="14"/>
        <v>1102800</v>
      </c>
      <c r="O478" s="38"/>
      <c r="P478" s="51">
        <f t="shared" si="15"/>
        <v>1102800</v>
      </c>
    </row>
    <row r="479" spans="1:16" ht="75">
      <c r="A479" s="47" t="s">
        <v>432</v>
      </c>
      <c r="B479" s="48">
        <v>26594633</v>
      </c>
      <c r="C479" s="48">
        <v>9413795</v>
      </c>
      <c r="D479" s="49" t="s">
        <v>79</v>
      </c>
      <c r="E479" s="49">
        <v>5</v>
      </c>
      <c r="F479" s="49">
        <v>0</v>
      </c>
      <c r="G479" s="49">
        <v>0</v>
      </c>
      <c r="H479" s="49">
        <v>0</v>
      </c>
      <c r="I479" s="50">
        <v>3125400</v>
      </c>
      <c r="J479" s="50"/>
      <c r="K479" s="50"/>
      <c r="L479" s="50">
        <v>551600</v>
      </c>
      <c r="M479" s="48"/>
      <c r="N479" s="50">
        <f t="shared" si="14"/>
        <v>3677000</v>
      </c>
      <c r="O479" s="38"/>
      <c r="P479" s="51">
        <f t="shared" si="15"/>
        <v>3677000</v>
      </c>
    </row>
    <row r="480" spans="1:16" ht="30">
      <c r="A480" s="47" t="s">
        <v>432</v>
      </c>
      <c r="B480" s="48">
        <v>26594633</v>
      </c>
      <c r="C480" s="48">
        <v>9625686</v>
      </c>
      <c r="D480" s="49" t="s">
        <v>291</v>
      </c>
      <c r="E480" s="49">
        <v>3.5</v>
      </c>
      <c r="F480" s="49">
        <v>0</v>
      </c>
      <c r="G480" s="49">
        <v>0</v>
      </c>
      <c r="H480" s="49">
        <v>0</v>
      </c>
      <c r="I480" s="50">
        <v>1853800</v>
      </c>
      <c r="J480" s="50"/>
      <c r="K480" s="50"/>
      <c r="L480" s="50">
        <v>327200</v>
      </c>
      <c r="M480" s="48"/>
      <c r="N480" s="50">
        <f t="shared" si="14"/>
        <v>2181000</v>
      </c>
      <c r="O480" s="38"/>
      <c r="P480" s="51">
        <f t="shared" si="15"/>
        <v>2181000</v>
      </c>
    </row>
    <row r="481" spans="1:16" ht="75">
      <c r="A481" s="47" t="s">
        <v>434</v>
      </c>
      <c r="B481" s="48">
        <v>49625624</v>
      </c>
      <c r="C481" s="48">
        <v>1235371</v>
      </c>
      <c r="D481" s="49" t="s">
        <v>79</v>
      </c>
      <c r="E481" s="49">
        <v>2.98</v>
      </c>
      <c r="F481" s="49">
        <v>0</v>
      </c>
      <c r="G481" s="49">
        <v>0</v>
      </c>
      <c r="H481" s="49">
        <v>0</v>
      </c>
      <c r="I481" s="50">
        <v>1479300</v>
      </c>
      <c r="J481" s="50"/>
      <c r="K481" s="50"/>
      <c r="L481" s="50">
        <v>261100</v>
      </c>
      <c r="M481" s="48"/>
      <c r="N481" s="50">
        <f t="shared" si="14"/>
        <v>1740400</v>
      </c>
      <c r="O481" s="38"/>
      <c r="P481" s="51">
        <f t="shared" si="15"/>
        <v>1740400</v>
      </c>
    </row>
    <row r="482" spans="1:16" ht="75">
      <c r="A482" s="47" t="s">
        <v>434</v>
      </c>
      <c r="B482" s="48">
        <v>49625624</v>
      </c>
      <c r="C482" s="48">
        <v>5328826</v>
      </c>
      <c r="D482" s="49" t="s">
        <v>548</v>
      </c>
      <c r="E482" s="49">
        <v>3</v>
      </c>
      <c r="F482" s="49">
        <v>0</v>
      </c>
      <c r="G482" s="49">
        <v>0</v>
      </c>
      <c r="H482" s="49">
        <v>0</v>
      </c>
      <c r="I482" s="50">
        <v>841600</v>
      </c>
      <c r="J482" s="50"/>
      <c r="K482" s="50"/>
      <c r="L482" s="50">
        <v>148600</v>
      </c>
      <c r="M482" s="48"/>
      <c r="N482" s="50">
        <f t="shared" si="14"/>
        <v>990200</v>
      </c>
      <c r="O482" s="38"/>
      <c r="P482" s="51">
        <f t="shared" si="15"/>
        <v>990200</v>
      </c>
    </row>
    <row r="483" spans="1:16" ht="75">
      <c r="A483" s="47" t="s">
        <v>434</v>
      </c>
      <c r="B483" s="48">
        <v>49625624</v>
      </c>
      <c r="C483" s="48">
        <v>7893300</v>
      </c>
      <c r="D483" s="49" t="s">
        <v>79</v>
      </c>
      <c r="E483" s="49">
        <v>4.21</v>
      </c>
      <c r="F483" s="49">
        <v>0</v>
      </c>
      <c r="G483" s="49">
        <v>0</v>
      </c>
      <c r="H483" s="49">
        <v>0</v>
      </c>
      <c r="I483" s="50">
        <v>2209100</v>
      </c>
      <c r="J483" s="50"/>
      <c r="K483" s="50"/>
      <c r="L483" s="50">
        <v>389900</v>
      </c>
      <c r="M483" s="48"/>
      <c r="N483" s="50">
        <f t="shared" si="14"/>
        <v>2599000</v>
      </c>
      <c r="O483" s="38"/>
      <c r="P483" s="51">
        <f t="shared" si="15"/>
        <v>2599000</v>
      </c>
    </row>
    <row r="484" spans="1:16" ht="30">
      <c r="A484" s="47" t="s">
        <v>576</v>
      </c>
      <c r="B484" s="48">
        <v>67776779</v>
      </c>
      <c r="C484" s="48">
        <v>4784957</v>
      </c>
      <c r="D484" s="49" t="s">
        <v>562</v>
      </c>
      <c r="E484" s="49">
        <v>0</v>
      </c>
      <c r="F484" s="49">
        <v>42</v>
      </c>
      <c r="G484" s="49">
        <v>0</v>
      </c>
      <c r="H484" s="49">
        <v>0</v>
      </c>
      <c r="I484" s="50">
        <v>2989300</v>
      </c>
      <c r="J484" s="50"/>
      <c r="K484" s="50"/>
      <c r="L484" s="50">
        <v>527600</v>
      </c>
      <c r="M484" s="48"/>
      <c r="N484" s="50">
        <f t="shared" si="14"/>
        <v>3516900</v>
      </c>
      <c r="O484" s="38"/>
      <c r="P484" s="51">
        <f t="shared" si="15"/>
        <v>3516900</v>
      </c>
    </row>
    <row r="485" spans="1:16" ht="45">
      <c r="A485" s="47" t="s">
        <v>436</v>
      </c>
      <c r="B485" s="48">
        <v>47117940</v>
      </c>
      <c r="C485" s="48">
        <v>1526990</v>
      </c>
      <c r="D485" s="49" t="s">
        <v>37</v>
      </c>
      <c r="E485" s="49">
        <v>8.1999999999999993</v>
      </c>
      <c r="F485" s="49">
        <v>0</v>
      </c>
      <c r="G485" s="49">
        <v>0</v>
      </c>
      <c r="H485" s="49">
        <v>0</v>
      </c>
      <c r="I485" s="50">
        <v>2618400</v>
      </c>
      <c r="J485" s="50"/>
      <c r="K485" s="50"/>
      <c r="L485" s="50">
        <v>404000</v>
      </c>
      <c r="M485" s="48"/>
      <c r="N485" s="50">
        <f t="shared" si="14"/>
        <v>3022400</v>
      </c>
      <c r="O485" s="38"/>
      <c r="P485" s="51">
        <f t="shared" si="15"/>
        <v>3022400</v>
      </c>
    </row>
    <row r="486" spans="1:16" ht="120">
      <c r="A486" s="47" t="s">
        <v>438</v>
      </c>
      <c r="B486" s="48">
        <v>26610965</v>
      </c>
      <c r="C486" s="48">
        <v>2889229</v>
      </c>
      <c r="D486" s="49" t="s">
        <v>46</v>
      </c>
      <c r="E486" s="49">
        <v>0.8</v>
      </c>
      <c r="F486" s="49">
        <v>0</v>
      </c>
      <c r="G486" s="49">
        <v>0</v>
      </c>
      <c r="H486" s="49">
        <v>0</v>
      </c>
      <c r="I486" s="50">
        <v>179000</v>
      </c>
      <c r="J486" s="50"/>
      <c r="K486" s="50"/>
      <c r="L486" s="50">
        <v>31600</v>
      </c>
      <c r="M486" s="48"/>
      <c r="N486" s="50">
        <f t="shared" si="14"/>
        <v>210600</v>
      </c>
      <c r="O486" s="38"/>
      <c r="P486" s="51">
        <f t="shared" si="15"/>
        <v>210600</v>
      </c>
    </row>
    <row r="487" spans="1:16" ht="60">
      <c r="A487" s="47" t="s">
        <v>440</v>
      </c>
      <c r="B487" s="48">
        <v>68403186</v>
      </c>
      <c r="C487" s="48">
        <v>5957394</v>
      </c>
      <c r="D487" s="49" t="s">
        <v>46</v>
      </c>
      <c r="E487" s="49">
        <v>0.31</v>
      </c>
      <c r="F487" s="49">
        <v>0</v>
      </c>
      <c r="G487" s="49">
        <v>0</v>
      </c>
      <c r="H487" s="49">
        <v>0</v>
      </c>
      <c r="I487" s="50">
        <v>113000</v>
      </c>
      <c r="J487" s="50"/>
      <c r="K487" s="50"/>
      <c r="L487" s="50">
        <v>20000</v>
      </c>
      <c r="M487" s="48"/>
      <c r="N487" s="50">
        <f t="shared" si="14"/>
        <v>133000</v>
      </c>
      <c r="O487" s="38"/>
      <c r="P487" s="51">
        <f t="shared" si="15"/>
        <v>133000</v>
      </c>
    </row>
    <row r="488" spans="1:16" ht="45">
      <c r="A488" s="47" t="s">
        <v>442</v>
      </c>
      <c r="B488" s="48">
        <v>48683183</v>
      </c>
      <c r="C488" s="48">
        <v>2775351</v>
      </c>
      <c r="D488" s="49" t="s">
        <v>425</v>
      </c>
      <c r="E488" s="49">
        <v>1.77</v>
      </c>
      <c r="F488" s="49">
        <v>0</v>
      </c>
      <c r="G488" s="49">
        <v>0</v>
      </c>
      <c r="H488" s="49">
        <v>0</v>
      </c>
      <c r="I488" s="50">
        <v>611900</v>
      </c>
      <c r="J488" s="50"/>
      <c r="K488" s="50"/>
      <c r="L488" s="50">
        <v>108000</v>
      </c>
      <c r="M488" s="48"/>
      <c r="N488" s="50">
        <f t="shared" si="14"/>
        <v>719900</v>
      </c>
      <c r="O488" s="38"/>
      <c r="P488" s="51">
        <f t="shared" si="15"/>
        <v>719900</v>
      </c>
    </row>
    <row r="489" spans="1:16" ht="60">
      <c r="A489" s="47" t="s">
        <v>442</v>
      </c>
      <c r="B489" s="48">
        <v>48683183</v>
      </c>
      <c r="C489" s="48">
        <v>8042930</v>
      </c>
      <c r="D489" s="49" t="s">
        <v>46</v>
      </c>
      <c r="E489" s="49">
        <v>1.78</v>
      </c>
      <c r="F489" s="49">
        <v>0</v>
      </c>
      <c r="G489" s="49">
        <v>0</v>
      </c>
      <c r="H489" s="49">
        <v>0</v>
      </c>
      <c r="I489" s="50">
        <v>507400</v>
      </c>
      <c r="J489" s="50"/>
      <c r="K489" s="50"/>
      <c r="L489" s="50">
        <v>89600</v>
      </c>
      <c r="M489" s="48"/>
      <c r="N489" s="50">
        <f t="shared" si="14"/>
        <v>597000</v>
      </c>
      <c r="O489" s="38"/>
      <c r="P489" s="51">
        <f t="shared" si="15"/>
        <v>597000</v>
      </c>
    </row>
    <row r="490" spans="1:16" ht="60">
      <c r="A490" s="47" t="s">
        <v>444</v>
      </c>
      <c r="B490" s="48">
        <v>26631628</v>
      </c>
      <c r="C490" s="48">
        <v>3461228</v>
      </c>
      <c r="D490" s="49" t="s">
        <v>46</v>
      </c>
      <c r="E490" s="49">
        <v>5.8</v>
      </c>
      <c r="F490" s="49">
        <v>0</v>
      </c>
      <c r="G490" s="49">
        <v>0</v>
      </c>
      <c r="H490" s="49">
        <v>0</v>
      </c>
      <c r="I490" s="50">
        <v>2277800</v>
      </c>
      <c r="J490" s="50"/>
      <c r="K490" s="50"/>
      <c r="L490" s="50">
        <v>402000</v>
      </c>
      <c r="M490" s="48"/>
      <c r="N490" s="50">
        <f t="shared" si="14"/>
        <v>2679800</v>
      </c>
      <c r="O490" s="38"/>
      <c r="P490" s="51">
        <f t="shared" si="15"/>
        <v>2679800</v>
      </c>
    </row>
    <row r="491" spans="1:16" ht="75">
      <c r="A491" s="47" t="s">
        <v>444</v>
      </c>
      <c r="B491" s="48">
        <v>26631628</v>
      </c>
      <c r="C491" s="48">
        <v>6255871</v>
      </c>
      <c r="D491" s="49" t="s">
        <v>548</v>
      </c>
      <c r="E491" s="49">
        <v>3</v>
      </c>
      <c r="F491" s="49">
        <v>0</v>
      </c>
      <c r="G491" s="49">
        <v>0</v>
      </c>
      <c r="H491" s="49">
        <v>0</v>
      </c>
      <c r="I491" s="50">
        <v>1472800</v>
      </c>
      <c r="J491" s="50"/>
      <c r="K491" s="50"/>
      <c r="L491" s="50">
        <v>260000</v>
      </c>
      <c r="M491" s="48"/>
      <c r="N491" s="50">
        <f t="shared" si="14"/>
        <v>1732800</v>
      </c>
      <c r="O491" s="38"/>
      <c r="P491" s="51">
        <f t="shared" si="15"/>
        <v>1732800</v>
      </c>
    </row>
    <row r="492" spans="1:16" ht="30">
      <c r="A492" s="47" t="s">
        <v>444</v>
      </c>
      <c r="B492" s="48">
        <v>26631628</v>
      </c>
      <c r="C492" s="48">
        <v>9900930</v>
      </c>
      <c r="D492" s="49" t="s">
        <v>575</v>
      </c>
      <c r="E492" s="49">
        <v>4.0999999999999996</v>
      </c>
      <c r="F492" s="49">
        <v>0</v>
      </c>
      <c r="G492" s="49">
        <v>0</v>
      </c>
      <c r="H492" s="49">
        <v>0</v>
      </c>
      <c r="I492" s="50">
        <v>2564100</v>
      </c>
      <c r="J492" s="50"/>
      <c r="K492" s="50"/>
      <c r="L492" s="50">
        <v>452500</v>
      </c>
      <c r="M492" s="48"/>
      <c r="N492" s="50">
        <f t="shared" si="14"/>
        <v>3016600</v>
      </c>
      <c r="O492" s="38"/>
      <c r="P492" s="51">
        <f t="shared" si="15"/>
        <v>3016600</v>
      </c>
    </row>
    <row r="493" spans="1:16" ht="75">
      <c r="A493" s="47" t="s">
        <v>577</v>
      </c>
      <c r="B493" s="48">
        <v>22734155</v>
      </c>
      <c r="C493" s="48">
        <v>1185111</v>
      </c>
      <c r="D493" s="49" t="s">
        <v>79</v>
      </c>
      <c r="E493" s="49">
        <v>2</v>
      </c>
      <c r="F493" s="49">
        <v>0</v>
      </c>
      <c r="G493" s="49">
        <v>0</v>
      </c>
      <c r="H493" s="49">
        <v>0</v>
      </c>
      <c r="I493" s="50">
        <v>1128100</v>
      </c>
      <c r="J493" s="50"/>
      <c r="K493" s="50"/>
      <c r="L493" s="50">
        <v>180000</v>
      </c>
      <c r="M493" s="48"/>
      <c r="N493" s="50">
        <f t="shared" si="14"/>
        <v>1308100</v>
      </c>
      <c r="O493" s="38">
        <v>350288.14</v>
      </c>
      <c r="P493" s="51">
        <f t="shared" si="15"/>
        <v>957811.86</v>
      </c>
    </row>
    <row r="494" spans="1:16" ht="75">
      <c r="A494" s="47" t="s">
        <v>577</v>
      </c>
      <c r="B494" s="48">
        <v>22734155</v>
      </c>
      <c r="C494" s="48">
        <v>8834319</v>
      </c>
      <c r="D494" s="49" t="s">
        <v>548</v>
      </c>
      <c r="E494" s="49">
        <v>3</v>
      </c>
      <c r="F494" s="49">
        <v>0</v>
      </c>
      <c r="G494" s="49">
        <v>0</v>
      </c>
      <c r="H494" s="49">
        <v>0</v>
      </c>
      <c r="I494" s="50">
        <v>1580800</v>
      </c>
      <c r="J494" s="50"/>
      <c r="K494" s="50"/>
      <c r="L494" s="50">
        <v>279000</v>
      </c>
      <c r="M494" s="48"/>
      <c r="N494" s="50">
        <f t="shared" si="14"/>
        <v>1859800</v>
      </c>
      <c r="O494" s="38"/>
      <c r="P494" s="51">
        <f t="shared" si="15"/>
        <v>1859800</v>
      </c>
    </row>
    <row r="495" spans="1:16" ht="45">
      <c r="A495" s="47" t="s">
        <v>446</v>
      </c>
      <c r="B495" s="48">
        <v>26537036</v>
      </c>
      <c r="C495" s="48">
        <v>2017666</v>
      </c>
      <c r="D495" s="49" t="s">
        <v>414</v>
      </c>
      <c r="E495" s="49">
        <v>6.4</v>
      </c>
      <c r="F495" s="49">
        <v>0</v>
      </c>
      <c r="G495" s="49">
        <v>0</v>
      </c>
      <c r="H495" s="49">
        <v>0</v>
      </c>
      <c r="I495" s="50">
        <v>3524600</v>
      </c>
      <c r="J495" s="50"/>
      <c r="K495" s="50"/>
      <c r="L495" s="50">
        <v>622100</v>
      </c>
      <c r="M495" s="50"/>
      <c r="N495" s="50">
        <f t="shared" si="14"/>
        <v>4146700</v>
      </c>
      <c r="O495" s="38"/>
      <c r="P495" s="51">
        <f t="shared" si="15"/>
        <v>4146700</v>
      </c>
    </row>
    <row r="496" spans="1:16" ht="60">
      <c r="A496" s="47" t="s">
        <v>446</v>
      </c>
      <c r="B496" s="48">
        <v>26537036</v>
      </c>
      <c r="C496" s="48">
        <v>5286311</v>
      </c>
      <c r="D496" s="49" t="s">
        <v>46</v>
      </c>
      <c r="E496" s="49">
        <v>2</v>
      </c>
      <c r="F496" s="49">
        <v>0</v>
      </c>
      <c r="G496" s="49">
        <v>0</v>
      </c>
      <c r="H496" s="49">
        <v>0</v>
      </c>
      <c r="I496" s="50">
        <v>715700</v>
      </c>
      <c r="J496" s="50"/>
      <c r="K496" s="50"/>
      <c r="L496" s="50">
        <v>126300</v>
      </c>
      <c r="M496" s="48"/>
      <c r="N496" s="50">
        <f t="shared" si="14"/>
        <v>842000</v>
      </c>
      <c r="O496" s="38"/>
      <c r="P496" s="51">
        <f t="shared" si="15"/>
        <v>842000</v>
      </c>
    </row>
    <row r="497" spans="1:16" ht="30">
      <c r="A497" s="47" t="s">
        <v>446</v>
      </c>
      <c r="B497" s="48">
        <v>26537036</v>
      </c>
      <c r="C497" s="48">
        <v>5489671</v>
      </c>
      <c r="D497" s="49" t="s">
        <v>83</v>
      </c>
      <c r="E497" s="49">
        <v>3.2</v>
      </c>
      <c r="F497" s="49">
        <v>0</v>
      </c>
      <c r="G497" s="49">
        <v>0</v>
      </c>
      <c r="H497" s="49">
        <v>0</v>
      </c>
      <c r="I497" s="50">
        <v>2043100</v>
      </c>
      <c r="J497" s="50"/>
      <c r="K497" s="50"/>
      <c r="L497" s="50">
        <v>360500</v>
      </c>
      <c r="M497" s="48"/>
      <c r="N497" s="50">
        <f t="shared" si="14"/>
        <v>2403600</v>
      </c>
      <c r="O497" s="38"/>
      <c r="P497" s="51">
        <f t="shared" si="15"/>
        <v>2403600</v>
      </c>
    </row>
    <row r="498" spans="1:16" ht="75">
      <c r="A498" s="47" t="s">
        <v>446</v>
      </c>
      <c r="B498" s="48">
        <v>26537036</v>
      </c>
      <c r="C498" s="48">
        <v>7058421</v>
      </c>
      <c r="D498" s="49" t="s">
        <v>548</v>
      </c>
      <c r="E498" s="49">
        <v>8</v>
      </c>
      <c r="F498" s="49">
        <v>0</v>
      </c>
      <c r="G498" s="49">
        <v>0</v>
      </c>
      <c r="H498" s="49">
        <v>0</v>
      </c>
      <c r="I498" s="50">
        <v>3886200</v>
      </c>
      <c r="J498" s="50"/>
      <c r="K498" s="50"/>
      <c r="L498" s="50">
        <v>685800</v>
      </c>
      <c r="M498" s="48"/>
      <c r="N498" s="50">
        <f t="shared" si="14"/>
        <v>4572000</v>
      </c>
      <c r="O498" s="38"/>
      <c r="P498" s="51">
        <f t="shared" si="15"/>
        <v>4572000</v>
      </c>
    </row>
    <row r="499" spans="1:16" ht="75">
      <c r="A499" s="47" t="s">
        <v>448</v>
      </c>
      <c r="B499" s="48">
        <v>68996543</v>
      </c>
      <c r="C499" s="48">
        <v>2199417</v>
      </c>
      <c r="D499" s="49" t="s">
        <v>548</v>
      </c>
      <c r="E499" s="49">
        <v>2</v>
      </c>
      <c r="F499" s="49">
        <v>0</v>
      </c>
      <c r="G499" s="49">
        <v>0</v>
      </c>
      <c r="H499" s="49">
        <v>0</v>
      </c>
      <c r="I499" s="50">
        <v>712600</v>
      </c>
      <c r="J499" s="50"/>
      <c r="K499" s="50"/>
      <c r="L499" s="50">
        <v>125800</v>
      </c>
      <c r="M499" s="48"/>
      <c r="N499" s="50">
        <f t="shared" si="14"/>
        <v>838400</v>
      </c>
      <c r="O499" s="38"/>
      <c r="P499" s="51">
        <f t="shared" si="15"/>
        <v>838400</v>
      </c>
    </row>
    <row r="500" spans="1:16" ht="30">
      <c r="A500" s="47" t="s">
        <v>448</v>
      </c>
      <c r="B500" s="48">
        <v>68996543</v>
      </c>
      <c r="C500" s="48">
        <v>3815438</v>
      </c>
      <c r="D500" s="49" t="s">
        <v>83</v>
      </c>
      <c r="E500" s="49">
        <v>2</v>
      </c>
      <c r="F500" s="49">
        <v>0</v>
      </c>
      <c r="G500" s="49">
        <v>0</v>
      </c>
      <c r="H500" s="49">
        <v>0</v>
      </c>
      <c r="I500" s="50">
        <v>892800</v>
      </c>
      <c r="J500" s="50"/>
      <c r="K500" s="50"/>
      <c r="L500" s="50">
        <v>157600</v>
      </c>
      <c r="M500" s="48"/>
      <c r="N500" s="50">
        <f t="shared" si="14"/>
        <v>1050400</v>
      </c>
      <c r="O500" s="38"/>
      <c r="P500" s="51">
        <f t="shared" si="15"/>
        <v>1050400</v>
      </c>
    </row>
    <row r="501" spans="1:16" ht="60">
      <c r="A501" s="47" t="s">
        <v>448</v>
      </c>
      <c r="B501" s="48">
        <v>68996543</v>
      </c>
      <c r="C501" s="48">
        <v>4653916</v>
      </c>
      <c r="D501" s="49" t="s">
        <v>46</v>
      </c>
      <c r="E501" s="49">
        <v>0.5</v>
      </c>
      <c r="F501" s="49">
        <v>0</v>
      </c>
      <c r="G501" s="49">
        <v>0</v>
      </c>
      <c r="H501" s="49">
        <v>0</v>
      </c>
      <c r="I501" s="50">
        <v>161300</v>
      </c>
      <c r="J501" s="50"/>
      <c r="K501" s="50"/>
      <c r="L501" s="50">
        <v>28500</v>
      </c>
      <c r="M501" s="48"/>
      <c r="N501" s="50">
        <f t="shared" si="14"/>
        <v>189800</v>
      </c>
      <c r="O501" s="38"/>
      <c r="P501" s="51">
        <f t="shared" si="15"/>
        <v>189800</v>
      </c>
    </row>
    <row r="502" spans="1:16" ht="30">
      <c r="A502" s="47" t="s">
        <v>450</v>
      </c>
      <c r="B502" s="48">
        <v>24312355</v>
      </c>
      <c r="C502" s="48">
        <v>1059158</v>
      </c>
      <c r="D502" s="49" t="s">
        <v>27</v>
      </c>
      <c r="E502" s="49">
        <v>11</v>
      </c>
      <c r="F502" s="49">
        <v>0</v>
      </c>
      <c r="G502" s="49">
        <v>0</v>
      </c>
      <c r="H502" s="49">
        <v>0</v>
      </c>
      <c r="I502" s="50">
        <v>4661700</v>
      </c>
      <c r="J502" s="50"/>
      <c r="K502" s="50"/>
      <c r="L502" s="50">
        <v>719300</v>
      </c>
      <c r="M502" s="48"/>
      <c r="N502" s="50">
        <f t="shared" si="14"/>
        <v>5381000</v>
      </c>
      <c r="O502" s="38"/>
      <c r="P502" s="51">
        <f t="shared" si="15"/>
        <v>5381000</v>
      </c>
    </row>
    <row r="503" spans="1:16" ht="60">
      <c r="A503" s="47" t="s">
        <v>450</v>
      </c>
      <c r="B503" s="48">
        <v>24312355</v>
      </c>
      <c r="C503" s="48">
        <v>4706981</v>
      </c>
      <c r="D503" s="49" t="s">
        <v>46</v>
      </c>
      <c r="E503" s="49">
        <v>2</v>
      </c>
      <c r="F503" s="49">
        <v>0</v>
      </c>
      <c r="G503" s="49">
        <v>0</v>
      </c>
      <c r="H503" s="49">
        <v>0</v>
      </c>
      <c r="I503" s="50">
        <v>440700</v>
      </c>
      <c r="J503" s="50"/>
      <c r="K503" s="50"/>
      <c r="L503" s="50">
        <v>77700</v>
      </c>
      <c r="M503" s="48"/>
      <c r="N503" s="50">
        <f t="shared" si="14"/>
        <v>518400</v>
      </c>
      <c r="O503" s="38"/>
      <c r="P503" s="51">
        <f t="shared" si="15"/>
        <v>518400</v>
      </c>
    </row>
    <row r="504" spans="1:16" ht="105">
      <c r="A504" s="47" t="s">
        <v>452</v>
      </c>
      <c r="B504" s="48">
        <v>71209310</v>
      </c>
      <c r="C504" s="48">
        <v>7617221</v>
      </c>
      <c r="D504" s="49" t="s">
        <v>49</v>
      </c>
      <c r="E504" s="49">
        <v>0</v>
      </c>
      <c r="F504" s="49">
        <v>30</v>
      </c>
      <c r="G504" s="49">
        <v>0</v>
      </c>
      <c r="H504" s="49">
        <v>0</v>
      </c>
      <c r="I504" s="50">
        <v>8410495</v>
      </c>
      <c r="J504" s="50"/>
      <c r="K504" s="50"/>
      <c r="L504" s="50">
        <v>695005</v>
      </c>
      <c r="M504" s="48"/>
      <c r="N504" s="50">
        <f t="shared" si="14"/>
        <v>9105500</v>
      </c>
      <c r="O504" s="38"/>
      <c r="P504" s="51">
        <f t="shared" si="15"/>
        <v>9105500</v>
      </c>
    </row>
    <row r="505" spans="1:16" ht="45">
      <c r="A505" s="47" t="s">
        <v>452</v>
      </c>
      <c r="B505" s="48">
        <v>71209310</v>
      </c>
      <c r="C505" s="48">
        <v>7917169</v>
      </c>
      <c r="D505" s="49" t="s">
        <v>50</v>
      </c>
      <c r="E505" s="49">
        <v>0</v>
      </c>
      <c r="F505" s="49">
        <v>12</v>
      </c>
      <c r="G505" s="49">
        <v>0</v>
      </c>
      <c r="H505" s="49">
        <v>0</v>
      </c>
      <c r="I505" s="50">
        <v>2701600</v>
      </c>
      <c r="J505" s="50"/>
      <c r="K505" s="50"/>
      <c r="L505" s="50">
        <v>416800</v>
      </c>
      <c r="M505" s="48"/>
      <c r="N505" s="50">
        <f t="shared" si="14"/>
        <v>3118400</v>
      </c>
      <c r="O505" s="38"/>
      <c r="P505" s="51">
        <f t="shared" si="15"/>
        <v>3118400</v>
      </c>
    </row>
    <row r="506" spans="1:16" ht="30">
      <c r="A506" s="47" t="s">
        <v>578</v>
      </c>
      <c r="B506" s="48">
        <v>27903508</v>
      </c>
      <c r="C506" s="48">
        <v>6255172</v>
      </c>
      <c r="D506" s="49" t="s">
        <v>21</v>
      </c>
      <c r="E506" s="49">
        <v>0</v>
      </c>
      <c r="F506" s="49">
        <v>0</v>
      </c>
      <c r="G506" s="49">
        <v>1520</v>
      </c>
      <c r="H506" s="49">
        <v>0</v>
      </c>
      <c r="I506" s="50">
        <v>507900</v>
      </c>
      <c r="J506" s="50"/>
      <c r="K506" s="50"/>
      <c r="L506" s="50">
        <v>69700</v>
      </c>
      <c r="M506" s="48"/>
      <c r="N506" s="50">
        <f t="shared" si="14"/>
        <v>577600</v>
      </c>
      <c r="O506" s="38"/>
      <c r="P506" s="51">
        <f t="shared" si="15"/>
        <v>577600</v>
      </c>
    </row>
    <row r="507" spans="1:16" ht="45">
      <c r="A507" s="47" t="s">
        <v>578</v>
      </c>
      <c r="B507" s="48">
        <v>27903508</v>
      </c>
      <c r="C507" s="48">
        <v>6318138</v>
      </c>
      <c r="D507" s="49" t="s">
        <v>414</v>
      </c>
      <c r="E507" s="49">
        <v>13.5</v>
      </c>
      <c r="F507" s="49">
        <v>0</v>
      </c>
      <c r="G507" s="49">
        <v>0</v>
      </c>
      <c r="H507" s="49">
        <v>0</v>
      </c>
      <c r="I507" s="50">
        <v>5273900</v>
      </c>
      <c r="J507" s="50"/>
      <c r="K507" s="50"/>
      <c r="L507" s="50">
        <v>930700</v>
      </c>
      <c r="M507" s="48"/>
      <c r="N507" s="50">
        <f t="shared" si="14"/>
        <v>6204600</v>
      </c>
      <c r="O507" s="38"/>
      <c r="P507" s="51">
        <f t="shared" si="15"/>
        <v>6204600</v>
      </c>
    </row>
    <row r="508" spans="1:16" ht="60">
      <c r="A508" s="47" t="s">
        <v>578</v>
      </c>
      <c r="B508" s="48">
        <v>27903508</v>
      </c>
      <c r="C508" s="48">
        <v>7671518</v>
      </c>
      <c r="D508" s="49" t="s">
        <v>422</v>
      </c>
      <c r="E508" s="49">
        <v>8</v>
      </c>
      <c r="F508" s="49">
        <v>0</v>
      </c>
      <c r="G508" s="49">
        <v>0</v>
      </c>
      <c r="H508" s="49">
        <v>0</v>
      </c>
      <c r="I508" s="50">
        <v>3400300</v>
      </c>
      <c r="J508" s="50"/>
      <c r="K508" s="50"/>
      <c r="L508" s="50">
        <v>524700</v>
      </c>
      <c r="M508" s="48"/>
      <c r="N508" s="50">
        <f t="shared" si="14"/>
        <v>3925000</v>
      </c>
      <c r="O508" s="38"/>
      <c r="P508" s="51">
        <f t="shared" si="15"/>
        <v>3925000</v>
      </c>
    </row>
    <row r="509" spans="1:16">
      <c r="A509" s="56" t="s">
        <v>454</v>
      </c>
      <c r="B509" s="48">
        <v>24297933</v>
      </c>
      <c r="C509" s="48">
        <v>7299257</v>
      </c>
      <c r="D509" s="48" t="s">
        <v>30</v>
      </c>
      <c r="E509" s="49">
        <v>0</v>
      </c>
      <c r="F509" s="49">
        <v>12</v>
      </c>
      <c r="G509" s="49">
        <v>0</v>
      </c>
      <c r="H509" s="49">
        <v>0</v>
      </c>
      <c r="I509" s="50">
        <v>1732400</v>
      </c>
      <c r="J509" s="50"/>
      <c r="K509" s="57"/>
      <c r="L509" s="50">
        <v>212600</v>
      </c>
      <c r="M509" s="57"/>
      <c r="N509" s="50">
        <f t="shared" si="14"/>
        <v>1945000</v>
      </c>
      <c r="O509" s="58"/>
      <c r="P509" s="51">
        <f t="shared" si="15"/>
        <v>1945000</v>
      </c>
    </row>
    <row r="510" spans="1:16">
      <c r="A510" s="59" t="s">
        <v>458</v>
      </c>
      <c r="B510" s="48">
        <v>70845387</v>
      </c>
      <c r="C510" s="48">
        <v>6381011</v>
      </c>
      <c r="D510" s="48" t="s">
        <v>46</v>
      </c>
      <c r="E510" s="49">
        <v>4</v>
      </c>
      <c r="F510" s="49">
        <v>0</v>
      </c>
      <c r="G510" s="49">
        <v>0</v>
      </c>
      <c r="H510" s="49">
        <v>0</v>
      </c>
      <c r="I510" s="50">
        <v>1451000</v>
      </c>
      <c r="J510" s="50"/>
      <c r="K510" s="48"/>
      <c r="L510" s="50">
        <v>256100</v>
      </c>
      <c r="M510" s="48"/>
      <c r="N510" s="50">
        <f t="shared" si="14"/>
        <v>1707100</v>
      </c>
      <c r="O510" s="48"/>
      <c r="P510" s="51">
        <f t="shared" si="15"/>
        <v>1707100</v>
      </c>
    </row>
    <row r="511" spans="1:16">
      <c r="A511" s="59" t="s">
        <v>458</v>
      </c>
      <c r="B511" s="48">
        <v>70845387</v>
      </c>
      <c r="C511" s="48">
        <v>6586559</v>
      </c>
      <c r="D511" s="48" t="s">
        <v>83</v>
      </c>
      <c r="E511" s="49">
        <v>5</v>
      </c>
      <c r="F511" s="49">
        <v>0</v>
      </c>
      <c r="G511" s="49">
        <v>0</v>
      </c>
      <c r="H511" s="49">
        <v>0</v>
      </c>
      <c r="I511" s="50">
        <v>2538700</v>
      </c>
      <c r="J511" s="50"/>
      <c r="K511" s="48"/>
      <c r="L511" s="50">
        <v>448000</v>
      </c>
      <c r="M511" s="48"/>
      <c r="N511" s="50">
        <f t="shared" si="14"/>
        <v>2986700</v>
      </c>
      <c r="O511" s="48"/>
      <c r="P511" s="51">
        <f t="shared" si="15"/>
        <v>2986700</v>
      </c>
    </row>
    <row r="512" spans="1:16">
      <c r="A512" s="59" t="s">
        <v>458</v>
      </c>
      <c r="B512" s="48">
        <v>70845387</v>
      </c>
      <c r="C512" s="48">
        <v>8263485</v>
      </c>
      <c r="D512" s="48" t="s">
        <v>291</v>
      </c>
      <c r="E512" s="49">
        <v>4</v>
      </c>
      <c r="F512" s="49">
        <v>0</v>
      </c>
      <c r="G512" s="49">
        <v>0</v>
      </c>
      <c r="H512" s="49">
        <v>0</v>
      </c>
      <c r="I512" s="50">
        <v>1651100</v>
      </c>
      <c r="J512" s="50"/>
      <c r="K512" s="48"/>
      <c r="L512" s="50">
        <v>291400</v>
      </c>
      <c r="M512" s="48"/>
      <c r="N512" s="50">
        <f t="shared" si="14"/>
        <v>1942500</v>
      </c>
      <c r="O512" s="48"/>
      <c r="P512" s="51">
        <f t="shared" si="15"/>
        <v>1942500</v>
      </c>
    </row>
    <row r="513" spans="1:16">
      <c r="A513" s="59" t="s">
        <v>458</v>
      </c>
      <c r="B513" s="48">
        <v>70845387</v>
      </c>
      <c r="C513" s="48">
        <v>8363578</v>
      </c>
      <c r="D513" s="48" t="s">
        <v>79</v>
      </c>
      <c r="E513" s="49">
        <v>5.15</v>
      </c>
      <c r="F513" s="49">
        <v>0</v>
      </c>
      <c r="G513" s="49">
        <v>0</v>
      </c>
      <c r="H513" s="49">
        <v>0</v>
      </c>
      <c r="I513" s="50">
        <v>2671500</v>
      </c>
      <c r="J513" s="50"/>
      <c r="K513" s="48"/>
      <c r="L513" s="50">
        <v>471400</v>
      </c>
      <c r="M513" s="48"/>
      <c r="N513" s="50">
        <f t="shared" si="14"/>
        <v>3142900</v>
      </c>
      <c r="O513" s="48"/>
      <c r="P513" s="51">
        <f t="shared" si="15"/>
        <v>3142900</v>
      </c>
    </row>
    <row r="514" spans="1:16">
      <c r="A514" s="59" t="s">
        <v>460</v>
      </c>
      <c r="B514" s="48">
        <v>6443851</v>
      </c>
      <c r="C514" s="48">
        <v>3091142</v>
      </c>
      <c r="D514" s="48" t="s">
        <v>27</v>
      </c>
      <c r="E514" s="49">
        <v>0</v>
      </c>
      <c r="F514" s="49">
        <v>10</v>
      </c>
      <c r="G514" s="49">
        <v>0</v>
      </c>
      <c r="H514" s="49">
        <v>0</v>
      </c>
      <c r="I514" s="50">
        <v>1654700</v>
      </c>
      <c r="J514" s="50"/>
      <c r="K514" s="48"/>
      <c r="L514" s="50">
        <v>255400</v>
      </c>
      <c r="M514" s="48"/>
      <c r="N514" s="50">
        <f t="shared" si="14"/>
        <v>1910100</v>
      </c>
      <c r="O514" s="48"/>
      <c r="P514" s="51">
        <f t="shared" si="15"/>
        <v>1910100</v>
      </c>
    </row>
    <row r="515" spans="1:16">
      <c r="A515" s="59" t="s">
        <v>460</v>
      </c>
      <c r="B515" s="48">
        <v>6443851</v>
      </c>
      <c r="C515" s="48">
        <v>5184385</v>
      </c>
      <c r="D515" s="48" t="s">
        <v>30</v>
      </c>
      <c r="E515" s="49">
        <v>0</v>
      </c>
      <c r="F515" s="49">
        <v>24</v>
      </c>
      <c r="G515" s="49">
        <v>0</v>
      </c>
      <c r="H515" s="49">
        <v>0</v>
      </c>
      <c r="I515" s="50">
        <v>3572800</v>
      </c>
      <c r="J515" s="50"/>
      <c r="K515" s="48"/>
      <c r="L515" s="50">
        <v>400900</v>
      </c>
      <c r="M515" s="48"/>
      <c r="N515" s="50">
        <f t="shared" si="14"/>
        <v>3973700</v>
      </c>
      <c r="O515" s="48"/>
      <c r="P515" s="51">
        <f t="shared" si="15"/>
        <v>3973700</v>
      </c>
    </row>
    <row r="516" spans="1:16">
      <c r="A516" s="59" t="s">
        <v>462</v>
      </c>
      <c r="B516" s="48">
        <v>2737949</v>
      </c>
      <c r="C516" s="48">
        <v>8860217</v>
      </c>
      <c r="D516" s="48" t="s">
        <v>40</v>
      </c>
      <c r="E516" s="49">
        <v>0</v>
      </c>
      <c r="F516" s="49">
        <v>15</v>
      </c>
      <c r="G516" s="49">
        <v>0</v>
      </c>
      <c r="H516" s="49">
        <v>0</v>
      </c>
      <c r="I516" s="50">
        <v>1108000</v>
      </c>
      <c r="J516" s="50"/>
      <c r="K516" s="48"/>
      <c r="L516" s="50">
        <v>171000</v>
      </c>
      <c r="M516" s="48"/>
      <c r="N516" s="50">
        <f t="shared" si="14"/>
        <v>1279000</v>
      </c>
      <c r="O516" s="48"/>
      <c r="P516" s="51">
        <f t="shared" si="15"/>
        <v>1279000</v>
      </c>
    </row>
    <row r="517" spans="1:16">
      <c r="A517" s="59" t="s">
        <v>464</v>
      </c>
      <c r="B517" s="48">
        <v>24220868</v>
      </c>
      <c r="C517" s="48">
        <v>3209491</v>
      </c>
      <c r="D517" s="48" t="s">
        <v>40</v>
      </c>
      <c r="E517" s="49">
        <v>0</v>
      </c>
      <c r="F517" s="49">
        <v>18</v>
      </c>
      <c r="G517" s="49">
        <v>0</v>
      </c>
      <c r="H517" s="49">
        <v>0</v>
      </c>
      <c r="I517" s="50">
        <v>2545100</v>
      </c>
      <c r="J517" s="50"/>
      <c r="K517" s="48"/>
      <c r="L517" s="50">
        <v>392600</v>
      </c>
      <c r="M517" s="48"/>
      <c r="N517" s="50">
        <f t="shared" si="14"/>
        <v>2937700</v>
      </c>
      <c r="O517" s="48"/>
      <c r="P517" s="51">
        <f t="shared" si="15"/>
        <v>2937700</v>
      </c>
    </row>
    <row r="518" spans="1:16">
      <c r="A518" s="59" t="s">
        <v>464</v>
      </c>
      <c r="B518" s="48">
        <v>24220868</v>
      </c>
      <c r="C518" s="48">
        <v>4233074</v>
      </c>
      <c r="D518" s="48" t="s">
        <v>30</v>
      </c>
      <c r="E518" s="49">
        <v>0</v>
      </c>
      <c r="F518" s="49">
        <v>42</v>
      </c>
      <c r="G518" s="49">
        <v>0</v>
      </c>
      <c r="H518" s="49">
        <v>0</v>
      </c>
      <c r="I518" s="50">
        <v>6583200</v>
      </c>
      <c r="J518" s="50"/>
      <c r="K518" s="48"/>
      <c r="L518" s="50">
        <v>1015600</v>
      </c>
      <c r="M518" s="48"/>
      <c r="N518" s="50">
        <f t="shared" si="14"/>
        <v>7598800</v>
      </c>
      <c r="O518" s="48"/>
      <c r="P518" s="51">
        <f t="shared" si="15"/>
        <v>7598800</v>
      </c>
    </row>
    <row r="519" spans="1:16">
      <c r="A519" s="59" t="s">
        <v>464</v>
      </c>
      <c r="B519" s="48">
        <v>24220868</v>
      </c>
      <c r="C519" s="48">
        <v>7376225</v>
      </c>
      <c r="D519" s="48" t="s">
        <v>37</v>
      </c>
      <c r="E519" s="49">
        <v>0.9</v>
      </c>
      <c r="F519" s="49">
        <v>0</v>
      </c>
      <c r="G519" s="49">
        <v>0</v>
      </c>
      <c r="H519" s="49">
        <v>0</v>
      </c>
      <c r="I519" s="50">
        <v>316900</v>
      </c>
      <c r="J519" s="50"/>
      <c r="K519" s="48"/>
      <c r="L519" s="50">
        <v>48900</v>
      </c>
      <c r="M519" s="48"/>
      <c r="N519" s="50">
        <f t="shared" si="14"/>
        <v>365800</v>
      </c>
      <c r="O519" s="48"/>
      <c r="P519" s="51">
        <f t="shared" si="15"/>
        <v>365800</v>
      </c>
    </row>
    <row r="520" spans="1:16">
      <c r="A520" s="59" t="s">
        <v>466</v>
      </c>
      <c r="B520" s="48">
        <v>1402871</v>
      </c>
      <c r="C520" s="48">
        <v>3745494</v>
      </c>
      <c r="D520" s="48" t="s">
        <v>80</v>
      </c>
      <c r="E520" s="49">
        <v>0</v>
      </c>
      <c r="F520" s="49">
        <v>2</v>
      </c>
      <c r="G520" s="49">
        <v>0</v>
      </c>
      <c r="H520" s="49">
        <v>0</v>
      </c>
      <c r="I520" s="50">
        <v>848155</v>
      </c>
      <c r="J520" s="50"/>
      <c r="K520" s="48"/>
      <c r="L520" s="50">
        <v>67245</v>
      </c>
      <c r="M520" s="48"/>
      <c r="N520" s="50">
        <f t="shared" si="14"/>
        <v>915400</v>
      </c>
      <c r="O520" s="48"/>
      <c r="P520" s="51">
        <f t="shared" si="15"/>
        <v>915400</v>
      </c>
    </row>
    <row r="521" spans="1:16">
      <c r="A521" s="59" t="s">
        <v>468</v>
      </c>
      <c r="B521" s="48">
        <v>71294325</v>
      </c>
      <c r="C521" s="48">
        <v>2816595</v>
      </c>
      <c r="D521" s="48" t="s">
        <v>37</v>
      </c>
      <c r="E521" s="49">
        <v>9.5</v>
      </c>
      <c r="F521" s="49">
        <v>0</v>
      </c>
      <c r="G521" s="49">
        <v>0</v>
      </c>
      <c r="H521" s="49">
        <v>0</v>
      </c>
      <c r="I521" s="50">
        <v>2109400</v>
      </c>
      <c r="J521" s="50"/>
      <c r="K521" s="48"/>
      <c r="L521" s="50">
        <v>325500</v>
      </c>
      <c r="M521" s="48"/>
      <c r="N521" s="50">
        <f t="shared" ref="N521:N584" si="16">I521+J521+K521+L521-M521</f>
        <v>2434900</v>
      </c>
      <c r="O521" s="48"/>
      <c r="P521" s="51">
        <f t="shared" ref="P521:P584" si="17">I521+J521+K521+L521-M521-O521</f>
        <v>2434900</v>
      </c>
    </row>
    <row r="522" spans="1:16">
      <c r="A522" s="59" t="s">
        <v>579</v>
      </c>
      <c r="B522" s="48">
        <v>7653808</v>
      </c>
      <c r="C522" s="48">
        <v>3321441</v>
      </c>
      <c r="D522" s="48" t="s">
        <v>27</v>
      </c>
      <c r="E522" s="49">
        <v>1.75</v>
      </c>
      <c r="F522" s="49">
        <v>0</v>
      </c>
      <c r="G522" s="49">
        <v>0</v>
      </c>
      <c r="H522" s="49">
        <v>0</v>
      </c>
      <c r="I522" s="50">
        <v>747400</v>
      </c>
      <c r="J522" s="50"/>
      <c r="K522" s="48"/>
      <c r="L522" s="50">
        <v>115400</v>
      </c>
      <c r="M522" s="48"/>
      <c r="N522" s="50">
        <f t="shared" si="16"/>
        <v>862800</v>
      </c>
      <c r="O522" s="48">
        <v>397</v>
      </c>
      <c r="P522" s="51">
        <f t="shared" si="17"/>
        <v>862403</v>
      </c>
    </row>
    <row r="523" spans="1:16">
      <c r="A523" s="59" t="s">
        <v>580</v>
      </c>
      <c r="B523" s="48">
        <v>25630539</v>
      </c>
      <c r="C523" s="48">
        <v>3955442</v>
      </c>
      <c r="D523" s="48" t="s">
        <v>414</v>
      </c>
      <c r="E523" s="49">
        <v>1</v>
      </c>
      <c r="F523" s="49">
        <v>0</v>
      </c>
      <c r="G523" s="49">
        <v>0</v>
      </c>
      <c r="H523" s="49">
        <v>0</v>
      </c>
      <c r="I523" s="50">
        <v>426600</v>
      </c>
      <c r="J523" s="50"/>
      <c r="K523" s="48"/>
      <c r="L523" s="50">
        <v>75300</v>
      </c>
      <c r="M523" s="48"/>
      <c r="N523" s="50">
        <f t="shared" si="16"/>
        <v>501900</v>
      </c>
      <c r="O523" s="48">
        <v>370</v>
      </c>
      <c r="P523" s="51">
        <f t="shared" si="17"/>
        <v>501530</v>
      </c>
    </row>
    <row r="524" spans="1:16">
      <c r="A524" s="59" t="s">
        <v>580</v>
      </c>
      <c r="B524" s="48">
        <v>25630539</v>
      </c>
      <c r="C524" s="48">
        <v>4488583</v>
      </c>
      <c r="D524" s="48" t="s">
        <v>548</v>
      </c>
      <c r="E524" s="49">
        <v>1.5</v>
      </c>
      <c r="F524" s="49">
        <v>0</v>
      </c>
      <c r="G524" s="49">
        <v>0</v>
      </c>
      <c r="H524" s="49">
        <v>0</v>
      </c>
      <c r="I524" s="50">
        <v>736400</v>
      </c>
      <c r="J524" s="50"/>
      <c r="K524" s="48"/>
      <c r="L524" s="50">
        <v>130000</v>
      </c>
      <c r="M524" s="48"/>
      <c r="N524" s="50">
        <f t="shared" si="16"/>
        <v>866400</v>
      </c>
      <c r="O524" s="48">
        <v>1191</v>
      </c>
      <c r="P524" s="51">
        <f t="shared" si="17"/>
        <v>865209</v>
      </c>
    </row>
    <row r="525" spans="1:16">
      <c r="A525" s="59" t="s">
        <v>470</v>
      </c>
      <c r="B525" s="48">
        <v>48707783</v>
      </c>
      <c r="C525" s="48">
        <v>7255535</v>
      </c>
      <c r="D525" s="48" t="s">
        <v>37</v>
      </c>
      <c r="E525" s="49">
        <v>7</v>
      </c>
      <c r="F525" s="49">
        <v>0</v>
      </c>
      <c r="G525" s="49">
        <v>0</v>
      </c>
      <c r="H525" s="49">
        <v>0</v>
      </c>
      <c r="I525" s="50">
        <v>2012400</v>
      </c>
      <c r="J525" s="50"/>
      <c r="K525" s="48"/>
      <c r="L525" s="50">
        <v>310500</v>
      </c>
      <c r="M525" s="48"/>
      <c r="N525" s="50">
        <f t="shared" si="16"/>
        <v>2322900</v>
      </c>
      <c r="O525" s="48"/>
      <c r="P525" s="51">
        <f t="shared" si="17"/>
        <v>2322900</v>
      </c>
    </row>
    <row r="526" spans="1:16">
      <c r="A526" s="59" t="s">
        <v>472</v>
      </c>
      <c r="B526" s="48">
        <v>22689443</v>
      </c>
      <c r="C526" s="48">
        <v>1719134</v>
      </c>
      <c r="D526" s="48" t="s">
        <v>21</v>
      </c>
      <c r="E526" s="49">
        <v>0</v>
      </c>
      <c r="F526" s="49">
        <v>0</v>
      </c>
      <c r="G526" s="49">
        <v>16600</v>
      </c>
      <c r="H526" s="49">
        <v>0</v>
      </c>
      <c r="I526" s="50">
        <v>5547300</v>
      </c>
      <c r="J526" s="50"/>
      <c r="K526" s="48"/>
      <c r="L526" s="50">
        <v>760700</v>
      </c>
      <c r="M526" s="48"/>
      <c r="N526" s="50">
        <f t="shared" si="16"/>
        <v>6308000</v>
      </c>
      <c r="O526" s="48"/>
      <c r="P526" s="51">
        <f t="shared" si="17"/>
        <v>6308000</v>
      </c>
    </row>
    <row r="527" spans="1:16">
      <c r="A527" s="59" t="s">
        <v>472</v>
      </c>
      <c r="B527" s="48">
        <v>22689443</v>
      </c>
      <c r="C527" s="48">
        <v>5981133</v>
      </c>
      <c r="D527" s="48" t="s">
        <v>27</v>
      </c>
      <c r="E527" s="49">
        <v>2.25</v>
      </c>
      <c r="F527" s="49">
        <v>0</v>
      </c>
      <c r="G527" s="49">
        <v>0</v>
      </c>
      <c r="H527" s="49">
        <v>0</v>
      </c>
      <c r="I527" s="50">
        <v>581300</v>
      </c>
      <c r="J527" s="50"/>
      <c r="K527" s="48"/>
      <c r="L527" s="50">
        <v>89700</v>
      </c>
      <c r="M527" s="48"/>
      <c r="N527" s="50">
        <f t="shared" si="16"/>
        <v>671000</v>
      </c>
      <c r="O527" s="48"/>
      <c r="P527" s="51">
        <f t="shared" si="17"/>
        <v>671000</v>
      </c>
    </row>
    <row r="528" spans="1:16">
      <c r="A528" s="59" t="s">
        <v>474</v>
      </c>
      <c r="B528" s="48">
        <v>29043913</v>
      </c>
      <c r="C528" s="48">
        <v>2995706</v>
      </c>
      <c r="D528" s="48" t="s">
        <v>46</v>
      </c>
      <c r="E528" s="49">
        <v>0.75</v>
      </c>
      <c r="F528" s="49">
        <v>0</v>
      </c>
      <c r="G528" s="49">
        <v>0</v>
      </c>
      <c r="H528" s="49">
        <v>0</v>
      </c>
      <c r="I528" s="50">
        <v>353300</v>
      </c>
      <c r="J528" s="50"/>
      <c r="K528" s="48"/>
      <c r="L528" s="50">
        <v>62400</v>
      </c>
      <c r="M528" s="48"/>
      <c r="N528" s="50">
        <f t="shared" si="16"/>
        <v>415700</v>
      </c>
      <c r="O528" s="48"/>
      <c r="P528" s="51">
        <f t="shared" si="17"/>
        <v>415700</v>
      </c>
    </row>
    <row r="529" spans="1:16">
      <c r="A529" s="59" t="s">
        <v>474</v>
      </c>
      <c r="B529" s="48">
        <v>29043913</v>
      </c>
      <c r="C529" s="48">
        <v>5168732</v>
      </c>
      <c r="D529" s="48" t="s">
        <v>27</v>
      </c>
      <c r="E529" s="49">
        <v>1.25</v>
      </c>
      <c r="F529" s="49">
        <v>0</v>
      </c>
      <c r="G529" s="49">
        <v>0</v>
      </c>
      <c r="H529" s="49">
        <v>0</v>
      </c>
      <c r="I529" s="50">
        <v>621900</v>
      </c>
      <c r="J529" s="50"/>
      <c r="K529" s="48"/>
      <c r="L529" s="50">
        <v>95900</v>
      </c>
      <c r="M529" s="48"/>
      <c r="N529" s="50">
        <f t="shared" si="16"/>
        <v>717800</v>
      </c>
      <c r="O529" s="48"/>
      <c r="P529" s="51">
        <f t="shared" si="17"/>
        <v>717800</v>
      </c>
    </row>
    <row r="530" spans="1:16">
      <c r="A530" s="59" t="s">
        <v>474</v>
      </c>
      <c r="B530" s="48">
        <v>29043913</v>
      </c>
      <c r="C530" s="48">
        <v>5245237</v>
      </c>
      <c r="D530" s="48" t="s">
        <v>37</v>
      </c>
      <c r="E530" s="49">
        <v>10</v>
      </c>
      <c r="F530" s="49">
        <v>0</v>
      </c>
      <c r="G530" s="49">
        <v>0</v>
      </c>
      <c r="H530" s="49">
        <v>0</v>
      </c>
      <c r="I530" s="50">
        <v>4511600</v>
      </c>
      <c r="J530" s="50">
        <v>55600</v>
      </c>
      <c r="K530" s="48"/>
      <c r="L530" s="50">
        <v>705600</v>
      </c>
      <c r="M530" s="48"/>
      <c r="N530" s="50">
        <f t="shared" si="16"/>
        <v>5272800</v>
      </c>
      <c r="O530" s="48"/>
      <c r="P530" s="51">
        <f t="shared" si="17"/>
        <v>5272800</v>
      </c>
    </row>
    <row r="531" spans="1:16">
      <c r="A531" s="59" t="s">
        <v>474</v>
      </c>
      <c r="B531" s="48">
        <v>29043913</v>
      </c>
      <c r="C531" s="48">
        <v>7263873</v>
      </c>
      <c r="D531" s="48" t="s">
        <v>21</v>
      </c>
      <c r="E531" s="49">
        <v>0</v>
      </c>
      <c r="F531" s="49">
        <v>0</v>
      </c>
      <c r="G531" s="49">
        <v>8700</v>
      </c>
      <c r="H531" s="49">
        <v>0</v>
      </c>
      <c r="I531" s="50">
        <v>2907300</v>
      </c>
      <c r="J531" s="50"/>
      <c r="K531" s="48"/>
      <c r="L531" s="50">
        <v>398700</v>
      </c>
      <c r="M531" s="48"/>
      <c r="N531" s="50">
        <f t="shared" si="16"/>
        <v>3306000</v>
      </c>
      <c r="O531" s="48">
        <v>235680</v>
      </c>
      <c r="P531" s="51">
        <f t="shared" si="17"/>
        <v>3070320</v>
      </c>
    </row>
    <row r="532" spans="1:16">
      <c r="A532" s="59" t="s">
        <v>476</v>
      </c>
      <c r="B532" s="48">
        <v>70107491</v>
      </c>
      <c r="C532" s="48">
        <v>6712514</v>
      </c>
      <c r="D532" s="48" t="s">
        <v>80</v>
      </c>
      <c r="E532" s="49">
        <v>0</v>
      </c>
      <c r="F532" s="49">
        <v>11</v>
      </c>
      <c r="G532" s="49">
        <v>0</v>
      </c>
      <c r="H532" s="49">
        <v>0</v>
      </c>
      <c r="I532" s="50">
        <v>2293000</v>
      </c>
      <c r="J532" s="50"/>
      <c r="K532" s="48"/>
      <c r="L532" s="50">
        <v>353800</v>
      </c>
      <c r="M532" s="48"/>
      <c r="N532" s="50">
        <f t="shared" si="16"/>
        <v>2646800</v>
      </c>
      <c r="O532" s="48"/>
      <c r="P532" s="51">
        <f t="shared" si="17"/>
        <v>2646800</v>
      </c>
    </row>
    <row r="533" spans="1:16">
      <c r="A533" s="59" t="s">
        <v>478</v>
      </c>
      <c r="B533" s="48">
        <v>67363610</v>
      </c>
      <c r="C533" s="48">
        <v>2812601</v>
      </c>
      <c r="D533" s="48" t="s">
        <v>107</v>
      </c>
      <c r="E533" s="49">
        <v>2.5</v>
      </c>
      <c r="F533" s="49">
        <v>0</v>
      </c>
      <c r="G533" s="49">
        <v>0</v>
      </c>
      <c r="H533" s="49">
        <v>0</v>
      </c>
      <c r="I533" s="50">
        <v>1145000</v>
      </c>
      <c r="J533" s="50">
        <v>42900</v>
      </c>
      <c r="K533" s="48"/>
      <c r="L533" s="50">
        <v>205600</v>
      </c>
      <c r="M533" s="48"/>
      <c r="N533" s="50">
        <f t="shared" si="16"/>
        <v>1393500</v>
      </c>
      <c r="O533" s="48"/>
      <c r="P533" s="51">
        <f t="shared" si="17"/>
        <v>1393500</v>
      </c>
    </row>
    <row r="534" spans="1:16">
      <c r="A534" s="59" t="s">
        <v>551</v>
      </c>
      <c r="B534" s="48">
        <v>69766720</v>
      </c>
      <c r="C534" s="48">
        <v>1291461</v>
      </c>
      <c r="D534" s="48" t="s">
        <v>25</v>
      </c>
      <c r="E534" s="49">
        <v>2</v>
      </c>
      <c r="F534" s="49">
        <v>0</v>
      </c>
      <c r="G534" s="49">
        <v>0</v>
      </c>
      <c r="H534" s="49">
        <v>0</v>
      </c>
      <c r="I534" s="50">
        <v>818600</v>
      </c>
      <c r="J534" s="50"/>
      <c r="K534" s="48"/>
      <c r="L534" s="50">
        <v>112600</v>
      </c>
      <c r="M534" s="48"/>
      <c r="N534" s="50">
        <f t="shared" si="16"/>
        <v>931200</v>
      </c>
      <c r="O534" s="48"/>
      <c r="P534" s="51">
        <f t="shared" si="17"/>
        <v>931200</v>
      </c>
    </row>
    <row r="535" spans="1:16">
      <c r="A535" s="59" t="s">
        <v>581</v>
      </c>
      <c r="B535" s="48">
        <v>28969839</v>
      </c>
      <c r="C535" s="48">
        <v>8227522</v>
      </c>
      <c r="D535" s="48" t="s">
        <v>414</v>
      </c>
      <c r="E535" s="49">
        <v>5.9</v>
      </c>
      <c r="F535" s="49">
        <v>0</v>
      </c>
      <c r="G535" s="49">
        <v>0</v>
      </c>
      <c r="H535" s="49">
        <v>0</v>
      </c>
      <c r="I535" s="50">
        <v>1699400</v>
      </c>
      <c r="J535" s="50"/>
      <c r="K535" s="48"/>
      <c r="L535" s="50">
        <v>299900</v>
      </c>
      <c r="M535" s="48"/>
      <c r="N535" s="50">
        <f t="shared" si="16"/>
        <v>1999300</v>
      </c>
      <c r="O535" s="48"/>
      <c r="P535" s="51">
        <f t="shared" si="17"/>
        <v>1999300</v>
      </c>
    </row>
    <row r="536" spans="1:16">
      <c r="A536" s="59" t="s">
        <v>552</v>
      </c>
      <c r="B536" s="48">
        <v>28453051</v>
      </c>
      <c r="C536" s="48">
        <v>5208229</v>
      </c>
      <c r="D536" s="48" t="s">
        <v>79</v>
      </c>
      <c r="E536" s="49">
        <v>2.2000000000000002</v>
      </c>
      <c r="F536" s="49">
        <v>0</v>
      </c>
      <c r="G536" s="49">
        <v>0</v>
      </c>
      <c r="H536" s="49">
        <v>0</v>
      </c>
      <c r="I536" s="50">
        <v>1240900</v>
      </c>
      <c r="J536" s="50"/>
      <c r="K536" s="48"/>
      <c r="L536" s="50">
        <v>219000</v>
      </c>
      <c r="M536" s="48"/>
      <c r="N536" s="50">
        <f t="shared" si="16"/>
        <v>1459900</v>
      </c>
      <c r="O536" s="48"/>
      <c r="P536" s="51">
        <f t="shared" si="17"/>
        <v>1459900</v>
      </c>
    </row>
    <row r="537" spans="1:16">
      <c r="A537" s="59" t="s">
        <v>552</v>
      </c>
      <c r="B537" s="48">
        <v>28453051</v>
      </c>
      <c r="C537" s="48">
        <v>9892800</v>
      </c>
      <c r="D537" s="48" t="s">
        <v>548</v>
      </c>
      <c r="E537" s="49">
        <v>1</v>
      </c>
      <c r="F537" s="49">
        <v>0</v>
      </c>
      <c r="G537" s="49">
        <v>0</v>
      </c>
      <c r="H537" s="49">
        <v>0</v>
      </c>
      <c r="I537" s="50">
        <v>527600</v>
      </c>
      <c r="J537" s="50"/>
      <c r="K537" s="48"/>
      <c r="L537" s="50">
        <v>93200</v>
      </c>
      <c r="M537" s="48"/>
      <c r="N537" s="50">
        <f t="shared" si="16"/>
        <v>620800</v>
      </c>
      <c r="O537" s="48"/>
      <c r="P537" s="51">
        <f t="shared" si="17"/>
        <v>620800</v>
      </c>
    </row>
    <row r="538" spans="1:16">
      <c r="A538" s="59" t="s">
        <v>480</v>
      </c>
      <c r="B538" s="48">
        <v>26673622</v>
      </c>
      <c r="C538" s="48">
        <v>2663586</v>
      </c>
      <c r="D538" s="48" t="s">
        <v>27</v>
      </c>
      <c r="E538" s="49">
        <v>5.45</v>
      </c>
      <c r="F538" s="49">
        <v>2</v>
      </c>
      <c r="G538" s="49">
        <v>0</v>
      </c>
      <c r="H538" s="49">
        <v>0</v>
      </c>
      <c r="I538" s="50">
        <v>3631100</v>
      </c>
      <c r="J538" s="50"/>
      <c r="K538" s="48"/>
      <c r="L538" s="50">
        <v>560200</v>
      </c>
      <c r="M538" s="48"/>
      <c r="N538" s="50">
        <f t="shared" si="16"/>
        <v>4191300</v>
      </c>
      <c r="O538" s="48"/>
      <c r="P538" s="51">
        <f t="shared" si="17"/>
        <v>4191300</v>
      </c>
    </row>
    <row r="539" spans="1:16">
      <c r="A539" s="59" t="s">
        <v>480</v>
      </c>
      <c r="B539" s="48">
        <v>26673622</v>
      </c>
      <c r="C539" s="48">
        <v>5486683</v>
      </c>
      <c r="D539" s="48" t="s">
        <v>25</v>
      </c>
      <c r="E539" s="49">
        <v>6.3</v>
      </c>
      <c r="F539" s="49">
        <v>0</v>
      </c>
      <c r="G539" s="49">
        <v>0</v>
      </c>
      <c r="H539" s="49">
        <v>0</v>
      </c>
      <c r="I539" s="50">
        <v>3724500</v>
      </c>
      <c r="J539" s="50"/>
      <c r="K539" s="48"/>
      <c r="L539" s="50">
        <v>574600</v>
      </c>
      <c r="M539" s="48"/>
      <c r="N539" s="50">
        <f t="shared" si="16"/>
        <v>4299100</v>
      </c>
      <c r="O539" s="48">
        <v>183</v>
      </c>
      <c r="P539" s="51">
        <f t="shared" si="17"/>
        <v>4298917</v>
      </c>
    </row>
    <row r="540" spans="1:16">
      <c r="A540" s="59" t="s">
        <v>480</v>
      </c>
      <c r="B540" s="48">
        <v>26673622</v>
      </c>
      <c r="C540" s="48">
        <v>6563563</v>
      </c>
      <c r="D540" s="48" t="s">
        <v>564</v>
      </c>
      <c r="E540" s="49">
        <v>2.9</v>
      </c>
      <c r="F540" s="49">
        <v>0</v>
      </c>
      <c r="G540" s="49">
        <v>0</v>
      </c>
      <c r="H540" s="49">
        <v>0</v>
      </c>
      <c r="I540" s="50">
        <v>1598800</v>
      </c>
      <c r="J540" s="50"/>
      <c r="K540" s="48"/>
      <c r="L540" s="50">
        <v>282200</v>
      </c>
      <c r="M540" s="48"/>
      <c r="N540" s="50">
        <f t="shared" si="16"/>
        <v>1881000</v>
      </c>
      <c r="O540" s="48"/>
      <c r="P540" s="51">
        <f t="shared" si="17"/>
        <v>1881000</v>
      </c>
    </row>
    <row r="541" spans="1:16">
      <c r="A541" s="59" t="s">
        <v>480</v>
      </c>
      <c r="B541" s="48">
        <v>26673622</v>
      </c>
      <c r="C541" s="48">
        <v>8630045</v>
      </c>
      <c r="D541" s="48" t="s">
        <v>50</v>
      </c>
      <c r="E541" s="49">
        <v>0</v>
      </c>
      <c r="F541" s="49">
        <v>10</v>
      </c>
      <c r="G541" s="49">
        <v>0</v>
      </c>
      <c r="H541" s="49">
        <v>0</v>
      </c>
      <c r="I541" s="50">
        <v>2684110</v>
      </c>
      <c r="J541" s="50"/>
      <c r="K541" s="48"/>
      <c r="L541" s="50">
        <v>389590</v>
      </c>
      <c r="M541" s="48"/>
      <c r="N541" s="50">
        <f t="shared" si="16"/>
        <v>3073700</v>
      </c>
      <c r="O541" s="48">
        <v>9565</v>
      </c>
      <c r="P541" s="51">
        <f t="shared" si="17"/>
        <v>3064135</v>
      </c>
    </row>
    <row r="542" spans="1:16">
      <c r="A542" s="59" t="s">
        <v>482</v>
      </c>
      <c r="B542" s="48">
        <v>26480026</v>
      </c>
      <c r="C542" s="48">
        <v>1084230</v>
      </c>
      <c r="D542" s="48" t="s">
        <v>25</v>
      </c>
      <c r="E542" s="49">
        <v>3.25</v>
      </c>
      <c r="F542" s="49">
        <v>0</v>
      </c>
      <c r="G542" s="49">
        <v>0</v>
      </c>
      <c r="H542" s="49">
        <v>0</v>
      </c>
      <c r="I542" s="50">
        <v>1041100</v>
      </c>
      <c r="J542" s="50"/>
      <c r="K542" s="48"/>
      <c r="L542" s="50">
        <v>160600</v>
      </c>
      <c r="M542" s="48"/>
      <c r="N542" s="50">
        <f t="shared" si="16"/>
        <v>1201700</v>
      </c>
      <c r="O542" s="48"/>
      <c r="P542" s="51">
        <f t="shared" si="17"/>
        <v>1201700</v>
      </c>
    </row>
    <row r="543" spans="1:16">
      <c r="A543" s="59" t="s">
        <v>482</v>
      </c>
      <c r="B543" s="48">
        <v>26480026</v>
      </c>
      <c r="C543" s="48">
        <v>1886629</v>
      </c>
      <c r="D543" s="48" t="s">
        <v>37</v>
      </c>
      <c r="E543" s="49">
        <v>31.8</v>
      </c>
      <c r="F543" s="49">
        <v>0</v>
      </c>
      <c r="G543" s="49">
        <v>0</v>
      </c>
      <c r="H543" s="49">
        <v>0</v>
      </c>
      <c r="I543" s="50">
        <v>12762000</v>
      </c>
      <c r="J543" s="50"/>
      <c r="K543" s="48"/>
      <c r="L543" s="50">
        <v>1968900</v>
      </c>
      <c r="M543" s="48"/>
      <c r="N543" s="50">
        <f t="shared" si="16"/>
        <v>14730900</v>
      </c>
      <c r="O543" s="48"/>
      <c r="P543" s="51">
        <f t="shared" si="17"/>
        <v>14730900</v>
      </c>
    </row>
    <row r="544" spans="1:16">
      <c r="A544" s="59" t="s">
        <v>484</v>
      </c>
      <c r="B544" s="48">
        <v>46416463</v>
      </c>
      <c r="C544" s="48">
        <v>1584376</v>
      </c>
      <c r="D544" s="48" t="s">
        <v>107</v>
      </c>
      <c r="E544" s="49">
        <v>1.83</v>
      </c>
      <c r="F544" s="49">
        <v>0</v>
      </c>
      <c r="G544" s="49">
        <v>0</v>
      </c>
      <c r="H544" s="49">
        <v>0</v>
      </c>
      <c r="I544" s="50">
        <v>916700</v>
      </c>
      <c r="J544" s="50"/>
      <c r="K544" s="48"/>
      <c r="L544" s="50">
        <v>127500</v>
      </c>
      <c r="M544" s="48"/>
      <c r="N544" s="50">
        <f t="shared" si="16"/>
        <v>1044200</v>
      </c>
      <c r="O544" s="48"/>
      <c r="P544" s="51">
        <f t="shared" si="17"/>
        <v>1044200</v>
      </c>
    </row>
    <row r="545" spans="1:16">
      <c r="A545" s="59" t="s">
        <v>484</v>
      </c>
      <c r="B545" s="48">
        <v>46416463</v>
      </c>
      <c r="C545" s="48">
        <v>2667652</v>
      </c>
      <c r="D545" s="48" t="s">
        <v>548</v>
      </c>
      <c r="E545" s="49">
        <v>2.86</v>
      </c>
      <c r="F545" s="49">
        <v>0</v>
      </c>
      <c r="G545" s="49">
        <v>0</v>
      </c>
      <c r="H545" s="49">
        <v>0</v>
      </c>
      <c r="I545" s="50">
        <v>1362000</v>
      </c>
      <c r="J545" s="50"/>
      <c r="K545" s="48"/>
      <c r="L545" s="50">
        <v>240200</v>
      </c>
      <c r="M545" s="48"/>
      <c r="N545" s="50">
        <f t="shared" si="16"/>
        <v>1602200</v>
      </c>
      <c r="O545" s="48"/>
      <c r="P545" s="51">
        <f t="shared" si="17"/>
        <v>1602200</v>
      </c>
    </row>
    <row r="546" spans="1:16">
      <c r="A546" s="59" t="s">
        <v>484</v>
      </c>
      <c r="B546" s="48">
        <v>46416463</v>
      </c>
      <c r="C546" s="48">
        <v>5600784</v>
      </c>
      <c r="D546" s="48" t="s">
        <v>46</v>
      </c>
      <c r="E546" s="49">
        <v>3</v>
      </c>
      <c r="F546" s="49">
        <v>0</v>
      </c>
      <c r="G546" s="49">
        <v>0</v>
      </c>
      <c r="H546" s="49">
        <v>0</v>
      </c>
      <c r="I546" s="50">
        <v>963500</v>
      </c>
      <c r="J546" s="50"/>
      <c r="K546" s="48"/>
      <c r="L546" s="50">
        <v>170100</v>
      </c>
      <c r="M546" s="48"/>
      <c r="N546" s="50">
        <f t="shared" si="16"/>
        <v>1133600</v>
      </c>
      <c r="O546" s="48"/>
      <c r="P546" s="51">
        <f t="shared" si="17"/>
        <v>1133600</v>
      </c>
    </row>
    <row r="547" spans="1:16">
      <c r="A547" s="59" t="s">
        <v>486</v>
      </c>
      <c r="B547" s="48">
        <v>70951608</v>
      </c>
      <c r="C547" s="48">
        <v>7740354</v>
      </c>
      <c r="D547" s="48" t="s">
        <v>26</v>
      </c>
      <c r="E547" s="49">
        <v>0.25</v>
      </c>
      <c r="F547" s="49">
        <v>0</v>
      </c>
      <c r="G547" s="49">
        <v>0</v>
      </c>
      <c r="H547" s="49">
        <v>0</v>
      </c>
      <c r="I547" s="50">
        <v>75300</v>
      </c>
      <c r="J547" s="50"/>
      <c r="K547" s="48"/>
      <c r="L547" s="50">
        <v>13400</v>
      </c>
      <c r="M547" s="48"/>
      <c r="N547" s="50">
        <f t="shared" si="16"/>
        <v>88700</v>
      </c>
      <c r="O547" s="48"/>
      <c r="P547" s="51">
        <f t="shared" si="17"/>
        <v>88700</v>
      </c>
    </row>
    <row r="548" spans="1:16">
      <c r="A548" s="59" t="s">
        <v>488</v>
      </c>
      <c r="B548" s="48">
        <v>61904252</v>
      </c>
      <c r="C548" s="48">
        <v>6496915</v>
      </c>
      <c r="D548" s="48" t="s">
        <v>46</v>
      </c>
      <c r="E548" s="49">
        <v>0.5</v>
      </c>
      <c r="F548" s="49">
        <v>0</v>
      </c>
      <c r="G548" s="49">
        <v>0</v>
      </c>
      <c r="H548" s="49">
        <v>0</v>
      </c>
      <c r="I548" s="50">
        <v>117300</v>
      </c>
      <c r="J548" s="50"/>
      <c r="K548" s="48"/>
      <c r="L548" s="50">
        <v>20700</v>
      </c>
      <c r="M548" s="48"/>
      <c r="N548" s="50">
        <f t="shared" si="16"/>
        <v>138000</v>
      </c>
      <c r="O548" s="48"/>
      <c r="P548" s="51">
        <f t="shared" si="17"/>
        <v>138000</v>
      </c>
    </row>
    <row r="549" spans="1:16">
      <c r="A549" s="59" t="s">
        <v>488</v>
      </c>
      <c r="B549" s="48">
        <v>61904252</v>
      </c>
      <c r="C549" s="48">
        <v>6926865</v>
      </c>
      <c r="D549" s="48" t="s">
        <v>26</v>
      </c>
      <c r="E549" s="49">
        <v>0.36</v>
      </c>
      <c r="F549" s="49">
        <v>0</v>
      </c>
      <c r="G549" s="49">
        <v>0</v>
      </c>
      <c r="H549" s="49">
        <v>0</v>
      </c>
      <c r="I549" s="50">
        <v>108800</v>
      </c>
      <c r="J549" s="50"/>
      <c r="K549" s="48"/>
      <c r="L549" s="50">
        <v>19200</v>
      </c>
      <c r="M549" s="48"/>
      <c r="N549" s="50">
        <f t="shared" si="16"/>
        <v>128000</v>
      </c>
      <c r="O549" s="48"/>
      <c r="P549" s="51">
        <f t="shared" si="17"/>
        <v>128000</v>
      </c>
    </row>
    <row r="550" spans="1:16">
      <c r="A550" s="59" t="s">
        <v>490</v>
      </c>
      <c r="B550" s="48">
        <v>62468472</v>
      </c>
      <c r="C550" s="48">
        <v>9999756</v>
      </c>
      <c r="D550" s="48" t="s">
        <v>26</v>
      </c>
      <c r="E550" s="49">
        <v>1</v>
      </c>
      <c r="F550" s="49">
        <v>0</v>
      </c>
      <c r="G550" s="49">
        <v>0</v>
      </c>
      <c r="H550" s="49">
        <v>0</v>
      </c>
      <c r="I550" s="50">
        <v>164700</v>
      </c>
      <c r="J550" s="50"/>
      <c r="K550" s="48"/>
      <c r="L550" s="50">
        <v>29000</v>
      </c>
      <c r="M550" s="48"/>
      <c r="N550" s="50">
        <f t="shared" si="16"/>
        <v>193700</v>
      </c>
      <c r="O550" s="48"/>
      <c r="P550" s="51">
        <f t="shared" si="17"/>
        <v>193700</v>
      </c>
    </row>
    <row r="551" spans="1:16">
      <c r="A551" s="59" t="s">
        <v>492</v>
      </c>
      <c r="B551" s="48">
        <v>61903086</v>
      </c>
      <c r="C551" s="48">
        <v>5595772</v>
      </c>
      <c r="D551" s="48" t="s">
        <v>46</v>
      </c>
      <c r="E551" s="49">
        <v>0.61</v>
      </c>
      <c r="F551" s="49">
        <v>0</v>
      </c>
      <c r="G551" s="49">
        <v>0</v>
      </c>
      <c r="H551" s="49">
        <v>0</v>
      </c>
      <c r="I551" s="50">
        <v>307500</v>
      </c>
      <c r="J551" s="50"/>
      <c r="K551" s="48"/>
      <c r="L551" s="50">
        <v>54300</v>
      </c>
      <c r="M551" s="48"/>
      <c r="N551" s="50">
        <f t="shared" si="16"/>
        <v>361800</v>
      </c>
      <c r="O551" s="48"/>
      <c r="P551" s="51">
        <f t="shared" si="17"/>
        <v>361800</v>
      </c>
    </row>
    <row r="552" spans="1:16">
      <c r="A552" s="59" t="s">
        <v>492</v>
      </c>
      <c r="B552" s="48">
        <v>61903086</v>
      </c>
      <c r="C552" s="48">
        <v>5681477</v>
      </c>
      <c r="D552" s="48" t="s">
        <v>26</v>
      </c>
      <c r="E552" s="49">
        <v>0.49</v>
      </c>
      <c r="F552" s="49">
        <v>0</v>
      </c>
      <c r="G552" s="49">
        <v>0</v>
      </c>
      <c r="H552" s="49">
        <v>0</v>
      </c>
      <c r="I552" s="50">
        <v>274000</v>
      </c>
      <c r="J552" s="50"/>
      <c r="K552" s="48"/>
      <c r="L552" s="50">
        <v>48400</v>
      </c>
      <c r="M552" s="48"/>
      <c r="N552" s="50">
        <f t="shared" si="16"/>
        <v>322400</v>
      </c>
      <c r="O552" s="48"/>
      <c r="P552" s="51">
        <f t="shared" si="17"/>
        <v>322400</v>
      </c>
    </row>
    <row r="553" spans="1:16">
      <c r="A553" s="59" t="s">
        <v>494</v>
      </c>
      <c r="B553" s="48">
        <v>47013133</v>
      </c>
      <c r="C553" s="48">
        <v>9094532</v>
      </c>
      <c r="D553" s="48" t="s">
        <v>26</v>
      </c>
      <c r="E553" s="49">
        <v>1</v>
      </c>
      <c r="F553" s="49">
        <v>0</v>
      </c>
      <c r="G553" s="49">
        <v>0</v>
      </c>
      <c r="H553" s="49">
        <v>0</v>
      </c>
      <c r="I553" s="50">
        <v>362600</v>
      </c>
      <c r="J553" s="50"/>
      <c r="K553" s="48"/>
      <c r="L553" s="50">
        <v>64100</v>
      </c>
      <c r="M553" s="48"/>
      <c r="N553" s="50">
        <f t="shared" si="16"/>
        <v>426700</v>
      </c>
      <c r="O553" s="48"/>
      <c r="P553" s="51">
        <f t="shared" si="17"/>
        <v>426700</v>
      </c>
    </row>
    <row r="554" spans="1:16">
      <c r="A554" s="59" t="s">
        <v>496</v>
      </c>
      <c r="B554" s="48">
        <v>22768602</v>
      </c>
      <c r="C554" s="48">
        <v>2304479</v>
      </c>
      <c r="D554" s="48" t="s">
        <v>414</v>
      </c>
      <c r="E554" s="49">
        <v>4.5999999999999996</v>
      </c>
      <c r="F554" s="49">
        <v>0</v>
      </c>
      <c r="G554" s="49">
        <v>0</v>
      </c>
      <c r="H554" s="49">
        <v>0</v>
      </c>
      <c r="I554" s="50">
        <v>2844400</v>
      </c>
      <c r="J554" s="50"/>
      <c r="K554" s="48"/>
      <c r="L554" s="50">
        <v>502000</v>
      </c>
      <c r="M554" s="48"/>
      <c r="N554" s="50">
        <f t="shared" si="16"/>
        <v>3346400</v>
      </c>
      <c r="O554" s="48"/>
      <c r="P554" s="51">
        <f t="shared" si="17"/>
        <v>3346400</v>
      </c>
    </row>
    <row r="555" spans="1:16">
      <c r="A555" s="59" t="s">
        <v>496</v>
      </c>
      <c r="B555" s="48">
        <v>22768602</v>
      </c>
      <c r="C555" s="48">
        <v>7195515</v>
      </c>
      <c r="D555" s="48" t="s">
        <v>26</v>
      </c>
      <c r="E555" s="49">
        <v>2.1800000000000002</v>
      </c>
      <c r="F555" s="49">
        <v>0</v>
      </c>
      <c r="G555" s="49">
        <v>0</v>
      </c>
      <c r="H555" s="49">
        <v>0</v>
      </c>
      <c r="I555" s="50">
        <v>1218100</v>
      </c>
      <c r="J555" s="50"/>
      <c r="K555" s="48"/>
      <c r="L555" s="50">
        <v>215000</v>
      </c>
      <c r="M555" s="48"/>
      <c r="N555" s="50">
        <f t="shared" si="16"/>
        <v>1433100</v>
      </c>
      <c r="O555" s="48"/>
      <c r="P555" s="51">
        <f t="shared" si="17"/>
        <v>1433100</v>
      </c>
    </row>
    <row r="556" spans="1:16">
      <c r="A556" s="59" t="s">
        <v>496</v>
      </c>
      <c r="B556" s="48">
        <v>22768602</v>
      </c>
      <c r="C556" s="48">
        <v>8613016</v>
      </c>
      <c r="D556" s="48" t="s">
        <v>104</v>
      </c>
      <c r="E556" s="49">
        <v>1.35</v>
      </c>
      <c r="F556" s="49">
        <v>0</v>
      </c>
      <c r="G556" s="49">
        <v>0</v>
      </c>
      <c r="H556" s="49">
        <v>0</v>
      </c>
      <c r="I556" s="50">
        <v>806000</v>
      </c>
      <c r="J556" s="50">
        <v>43800</v>
      </c>
      <c r="K556" s="48"/>
      <c r="L556" s="50">
        <v>151100</v>
      </c>
      <c r="M556" s="48"/>
      <c r="N556" s="50">
        <f t="shared" si="16"/>
        <v>1000900</v>
      </c>
      <c r="O556" s="48"/>
      <c r="P556" s="51">
        <f t="shared" si="17"/>
        <v>1000900</v>
      </c>
    </row>
    <row r="557" spans="1:16">
      <c r="A557" s="59" t="s">
        <v>553</v>
      </c>
      <c r="B557" s="48">
        <v>18623433</v>
      </c>
      <c r="C557" s="48">
        <v>1591611</v>
      </c>
      <c r="D557" s="48" t="s">
        <v>27</v>
      </c>
      <c r="E557" s="49">
        <v>3.5</v>
      </c>
      <c r="F557" s="49">
        <v>0</v>
      </c>
      <c r="G557" s="49">
        <v>0</v>
      </c>
      <c r="H557" s="49">
        <v>0</v>
      </c>
      <c r="I557" s="50">
        <v>1129200</v>
      </c>
      <c r="J557" s="50"/>
      <c r="K557" s="48"/>
      <c r="L557" s="50">
        <v>174200</v>
      </c>
      <c r="M557" s="48"/>
      <c r="N557" s="50">
        <f t="shared" si="16"/>
        <v>1303400</v>
      </c>
      <c r="O557" s="48"/>
      <c r="P557" s="51">
        <f t="shared" si="17"/>
        <v>1303400</v>
      </c>
    </row>
    <row r="558" spans="1:16">
      <c r="A558" s="59" t="s">
        <v>553</v>
      </c>
      <c r="B558" s="48">
        <v>18623433</v>
      </c>
      <c r="C558" s="48">
        <v>2928939</v>
      </c>
      <c r="D558" s="48" t="s">
        <v>46</v>
      </c>
      <c r="E558" s="49">
        <v>1.5</v>
      </c>
      <c r="F558" s="49">
        <v>0</v>
      </c>
      <c r="G558" s="49">
        <v>0</v>
      </c>
      <c r="H558" s="49">
        <v>0</v>
      </c>
      <c r="I558" s="50">
        <v>940100</v>
      </c>
      <c r="J558" s="50"/>
      <c r="K558" s="48"/>
      <c r="L558" s="50">
        <v>165900</v>
      </c>
      <c r="M558" s="48"/>
      <c r="N558" s="50">
        <f t="shared" si="16"/>
        <v>1106000</v>
      </c>
      <c r="O558" s="48"/>
      <c r="P558" s="51">
        <f t="shared" si="17"/>
        <v>1106000</v>
      </c>
    </row>
    <row r="559" spans="1:16">
      <c r="A559" s="59" t="s">
        <v>553</v>
      </c>
      <c r="B559" s="48">
        <v>18623433</v>
      </c>
      <c r="C559" s="48">
        <v>6353601</v>
      </c>
      <c r="D559" s="48" t="s">
        <v>27</v>
      </c>
      <c r="E559" s="49">
        <v>0</v>
      </c>
      <c r="F559" s="49">
        <v>5</v>
      </c>
      <c r="G559" s="49">
        <v>0</v>
      </c>
      <c r="H559" s="49">
        <v>0</v>
      </c>
      <c r="I559" s="50">
        <v>1090300</v>
      </c>
      <c r="J559" s="50"/>
      <c r="K559" s="48"/>
      <c r="L559" s="50">
        <v>168300</v>
      </c>
      <c r="M559" s="48"/>
      <c r="N559" s="50">
        <f t="shared" si="16"/>
        <v>1258600</v>
      </c>
      <c r="O559" s="48"/>
      <c r="P559" s="51">
        <f t="shared" si="17"/>
        <v>1258600</v>
      </c>
    </row>
    <row r="560" spans="1:16">
      <c r="A560" s="59" t="s">
        <v>553</v>
      </c>
      <c r="B560" s="48">
        <v>18623433</v>
      </c>
      <c r="C560" s="48">
        <v>7050280</v>
      </c>
      <c r="D560" s="48" t="s">
        <v>37</v>
      </c>
      <c r="E560" s="49">
        <v>3.5</v>
      </c>
      <c r="F560" s="49">
        <v>0</v>
      </c>
      <c r="G560" s="49">
        <v>0</v>
      </c>
      <c r="H560" s="49">
        <v>0</v>
      </c>
      <c r="I560" s="50">
        <v>1242000</v>
      </c>
      <c r="J560" s="50">
        <v>142500</v>
      </c>
      <c r="K560" s="48"/>
      <c r="L560" s="50">
        <v>274500</v>
      </c>
      <c r="M560" s="48"/>
      <c r="N560" s="50">
        <f t="shared" si="16"/>
        <v>1659000</v>
      </c>
      <c r="O560" s="48"/>
      <c r="P560" s="51">
        <f t="shared" si="17"/>
        <v>1659000</v>
      </c>
    </row>
    <row r="561" spans="1:16">
      <c r="A561" s="59" t="s">
        <v>500</v>
      </c>
      <c r="B561" s="48">
        <v>4251806</v>
      </c>
      <c r="C561" s="48">
        <v>6379997</v>
      </c>
      <c r="D561" s="48" t="s">
        <v>49</v>
      </c>
      <c r="E561" s="49">
        <v>0</v>
      </c>
      <c r="F561" s="49">
        <v>5</v>
      </c>
      <c r="G561" s="49">
        <v>0</v>
      </c>
      <c r="H561" s="49">
        <v>0</v>
      </c>
      <c r="I561" s="50">
        <v>1046000</v>
      </c>
      <c r="J561" s="50"/>
      <c r="K561" s="48"/>
      <c r="L561" s="50">
        <v>161400</v>
      </c>
      <c r="M561" s="48"/>
      <c r="N561" s="50">
        <f t="shared" si="16"/>
        <v>1207400</v>
      </c>
      <c r="O561" s="48"/>
      <c r="P561" s="51">
        <f t="shared" si="17"/>
        <v>1207400</v>
      </c>
    </row>
    <row r="562" spans="1:16">
      <c r="A562" s="59" t="s">
        <v>502</v>
      </c>
      <c r="B562" s="48">
        <v>67778399</v>
      </c>
      <c r="C562" s="48">
        <v>4638571</v>
      </c>
      <c r="D562" s="48" t="s">
        <v>27</v>
      </c>
      <c r="E562" s="49">
        <v>0</v>
      </c>
      <c r="F562" s="49">
        <v>3</v>
      </c>
      <c r="G562" s="49">
        <v>0</v>
      </c>
      <c r="H562" s="49">
        <v>0</v>
      </c>
      <c r="I562" s="50">
        <v>349000</v>
      </c>
      <c r="J562" s="50"/>
      <c r="K562" s="48"/>
      <c r="L562" s="50">
        <v>53800</v>
      </c>
      <c r="M562" s="48"/>
      <c r="N562" s="50">
        <f t="shared" si="16"/>
        <v>402800</v>
      </c>
      <c r="O562" s="48"/>
      <c r="P562" s="51">
        <f t="shared" si="17"/>
        <v>402800</v>
      </c>
    </row>
    <row r="563" spans="1:16">
      <c r="A563" s="59" t="s">
        <v>502</v>
      </c>
      <c r="B563" s="48">
        <v>67778399</v>
      </c>
      <c r="C563" s="48">
        <v>9467457</v>
      </c>
      <c r="D563" s="48" t="s">
        <v>50</v>
      </c>
      <c r="E563" s="49">
        <v>0</v>
      </c>
      <c r="F563" s="49">
        <v>10</v>
      </c>
      <c r="G563" s="49">
        <v>0</v>
      </c>
      <c r="H563" s="49">
        <v>0</v>
      </c>
      <c r="I563" s="50">
        <v>1526100</v>
      </c>
      <c r="J563" s="50"/>
      <c r="K563" s="48"/>
      <c r="L563" s="50">
        <v>235400</v>
      </c>
      <c r="M563" s="48"/>
      <c r="N563" s="50">
        <f t="shared" si="16"/>
        <v>1761500</v>
      </c>
      <c r="O563" s="48"/>
      <c r="P563" s="51">
        <f t="shared" si="17"/>
        <v>1761500</v>
      </c>
    </row>
    <row r="564" spans="1:16">
      <c r="A564" s="59" t="s">
        <v>504</v>
      </c>
      <c r="B564" s="48">
        <v>27407969</v>
      </c>
      <c r="C564" s="48">
        <v>5781980</v>
      </c>
      <c r="D564" s="48" t="s">
        <v>27</v>
      </c>
      <c r="E564" s="49">
        <v>0.1</v>
      </c>
      <c r="F564" s="49">
        <v>2</v>
      </c>
      <c r="G564" s="49">
        <v>0</v>
      </c>
      <c r="H564" s="49">
        <v>0</v>
      </c>
      <c r="I564" s="50">
        <v>462500</v>
      </c>
      <c r="J564" s="50"/>
      <c r="K564" s="48"/>
      <c r="L564" s="50">
        <v>68500</v>
      </c>
      <c r="M564" s="48"/>
      <c r="N564" s="50">
        <f t="shared" si="16"/>
        <v>531000</v>
      </c>
      <c r="O564" s="48"/>
      <c r="P564" s="51">
        <f t="shared" si="17"/>
        <v>531000</v>
      </c>
    </row>
    <row r="565" spans="1:16">
      <c r="A565" s="59" t="s">
        <v>504</v>
      </c>
      <c r="B565" s="48">
        <v>27407969</v>
      </c>
      <c r="C565" s="48">
        <v>9982961</v>
      </c>
      <c r="D565" s="48" t="s">
        <v>50</v>
      </c>
      <c r="E565" s="49">
        <v>0</v>
      </c>
      <c r="F565" s="49">
        <v>4</v>
      </c>
      <c r="G565" s="49">
        <v>0</v>
      </c>
      <c r="H565" s="49">
        <v>0</v>
      </c>
      <c r="I565" s="50">
        <v>1351020</v>
      </c>
      <c r="J565" s="50"/>
      <c r="K565" s="48"/>
      <c r="L565" s="50">
        <v>159580</v>
      </c>
      <c r="M565" s="48"/>
      <c r="N565" s="50">
        <f t="shared" si="16"/>
        <v>1510600</v>
      </c>
      <c r="O565" s="48"/>
      <c r="P565" s="51">
        <f t="shared" si="17"/>
        <v>1510600</v>
      </c>
    </row>
    <row r="566" spans="1:16">
      <c r="A566" s="59" t="s">
        <v>506</v>
      </c>
      <c r="B566" s="48">
        <v>28195850</v>
      </c>
      <c r="C566" s="48">
        <v>7853218</v>
      </c>
      <c r="D566" s="48" t="s">
        <v>46</v>
      </c>
      <c r="E566" s="49">
        <v>4.5</v>
      </c>
      <c r="F566" s="49">
        <v>0</v>
      </c>
      <c r="G566" s="49">
        <v>0</v>
      </c>
      <c r="H566" s="49">
        <v>0</v>
      </c>
      <c r="I566" s="50">
        <v>2487300</v>
      </c>
      <c r="J566" s="50"/>
      <c r="K566" s="48"/>
      <c r="L566" s="50">
        <v>439000</v>
      </c>
      <c r="M566" s="48"/>
      <c r="N566" s="50">
        <f t="shared" si="16"/>
        <v>2926300</v>
      </c>
      <c r="O566" s="48">
        <v>30000</v>
      </c>
      <c r="P566" s="51">
        <f t="shared" si="17"/>
        <v>2896300</v>
      </c>
    </row>
    <row r="567" spans="1:16">
      <c r="A567" s="59" t="s">
        <v>508</v>
      </c>
      <c r="B567" s="48">
        <v>472263</v>
      </c>
      <c r="C567" s="48">
        <v>2932015</v>
      </c>
      <c r="D567" s="48" t="s">
        <v>425</v>
      </c>
      <c r="E567" s="49">
        <v>4.4000000000000004</v>
      </c>
      <c r="F567" s="49">
        <v>0</v>
      </c>
      <c r="G567" s="49">
        <v>0</v>
      </c>
      <c r="H567" s="49">
        <v>0</v>
      </c>
      <c r="I567" s="50">
        <v>1890600</v>
      </c>
      <c r="J567" s="50"/>
      <c r="K567" s="48"/>
      <c r="L567" s="50">
        <v>333600</v>
      </c>
      <c r="M567" s="48"/>
      <c r="N567" s="50">
        <f t="shared" si="16"/>
        <v>2224200</v>
      </c>
      <c r="O567" s="48"/>
      <c r="P567" s="51">
        <f t="shared" si="17"/>
        <v>2224200</v>
      </c>
    </row>
    <row r="568" spans="1:16">
      <c r="A568" s="59" t="s">
        <v>508</v>
      </c>
      <c r="B568" s="48">
        <v>472263</v>
      </c>
      <c r="C568" s="48">
        <v>4545853</v>
      </c>
      <c r="D568" s="48" t="s">
        <v>25</v>
      </c>
      <c r="E568" s="49">
        <v>4.5</v>
      </c>
      <c r="F568" s="49">
        <v>0</v>
      </c>
      <c r="G568" s="49">
        <v>0</v>
      </c>
      <c r="H568" s="49">
        <v>0</v>
      </c>
      <c r="I568" s="50">
        <v>2484400</v>
      </c>
      <c r="J568" s="50"/>
      <c r="K568" s="48"/>
      <c r="L568" s="50">
        <v>383300</v>
      </c>
      <c r="M568" s="48"/>
      <c r="N568" s="50">
        <f t="shared" si="16"/>
        <v>2867700</v>
      </c>
      <c r="O568" s="48"/>
      <c r="P568" s="51">
        <f t="shared" si="17"/>
        <v>2867700</v>
      </c>
    </row>
    <row r="569" spans="1:16">
      <c r="A569" s="59" t="s">
        <v>510</v>
      </c>
      <c r="B569" s="48">
        <v>26661586</v>
      </c>
      <c r="C569" s="48">
        <v>5532702</v>
      </c>
      <c r="D569" s="48" t="s">
        <v>414</v>
      </c>
      <c r="E569" s="49">
        <v>3.5</v>
      </c>
      <c r="F569" s="49">
        <v>0</v>
      </c>
      <c r="G569" s="49">
        <v>0</v>
      </c>
      <c r="H569" s="49">
        <v>0</v>
      </c>
      <c r="I569" s="50">
        <v>1148100</v>
      </c>
      <c r="J569" s="50"/>
      <c r="K569" s="48"/>
      <c r="L569" s="50">
        <v>202600</v>
      </c>
      <c r="M569" s="48"/>
      <c r="N569" s="50">
        <f t="shared" si="16"/>
        <v>1350700</v>
      </c>
      <c r="O569" s="48"/>
      <c r="P569" s="51">
        <f t="shared" si="17"/>
        <v>1350700</v>
      </c>
    </row>
    <row r="570" spans="1:16">
      <c r="A570" s="59" t="s">
        <v>510</v>
      </c>
      <c r="B570" s="48">
        <v>26661586</v>
      </c>
      <c r="C570" s="48">
        <v>5666407</v>
      </c>
      <c r="D570" s="48" t="s">
        <v>27</v>
      </c>
      <c r="E570" s="49">
        <v>2.46</v>
      </c>
      <c r="F570" s="49">
        <v>6</v>
      </c>
      <c r="G570" s="49">
        <v>0</v>
      </c>
      <c r="H570" s="49">
        <v>0</v>
      </c>
      <c r="I570" s="50">
        <v>2072600</v>
      </c>
      <c r="J570" s="50"/>
      <c r="K570" s="48"/>
      <c r="L570" s="50">
        <v>319700</v>
      </c>
      <c r="M570" s="48"/>
      <c r="N570" s="50">
        <f t="shared" si="16"/>
        <v>2392300</v>
      </c>
      <c r="O570" s="48"/>
      <c r="P570" s="51">
        <f t="shared" si="17"/>
        <v>2392300</v>
      </c>
    </row>
    <row r="571" spans="1:16">
      <c r="A571" s="59" t="s">
        <v>510</v>
      </c>
      <c r="B571" s="48">
        <v>26661586</v>
      </c>
      <c r="C571" s="48">
        <v>6554374</v>
      </c>
      <c r="D571" s="48" t="s">
        <v>548</v>
      </c>
      <c r="E571" s="49">
        <v>3.85</v>
      </c>
      <c r="F571" s="49">
        <v>0</v>
      </c>
      <c r="G571" s="49">
        <v>0</v>
      </c>
      <c r="H571" s="49">
        <v>0</v>
      </c>
      <c r="I571" s="50">
        <v>1987700</v>
      </c>
      <c r="J571" s="50"/>
      <c r="K571" s="48"/>
      <c r="L571" s="50">
        <v>350800</v>
      </c>
      <c r="M571" s="48"/>
      <c r="N571" s="50">
        <f t="shared" si="16"/>
        <v>2338500</v>
      </c>
      <c r="O571" s="48"/>
      <c r="P571" s="51">
        <f t="shared" si="17"/>
        <v>2338500</v>
      </c>
    </row>
    <row r="572" spans="1:16">
      <c r="A572" s="59" t="s">
        <v>510</v>
      </c>
      <c r="B572" s="48">
        <v>26661586</v>
      </c>
      <c r="C572" s="48">
        <v>9681860</v>
      </c>
      <c r="D572" s="48" t="s">
        <v>26</v>
      </c>
      <c r="E572" s="49">
        <v>2.83</v>
      </c>
      <c r="F572" s="49">
        <v>0</v>
      </c>
      <c r="G572" s="49">
        <v>0</v>
      </c>
      <c r="H572" s="49">
        <v>0</v>
      </c>
      <c r="I572" s="50">
        <v>1170100</v>
      </c>
      <c r="J572" s="50"/>
      <c r="K572" s="48"/>
      <c r="L572" s="50">
        <v>206500</v>
      </c>
      <c r="M572" s="48"/>
      <c r="N572" s="50">
        <f t="shared" si="16"/>
        <v>1376600</v>
      </c>
      <c r="O572" s="48"/>
      <c r="P572" s="51">
        <f t="shared" si="17"/>
        <v>1376600</v>
      </c>
    </row>
    <row r="573" spans="1:16">
      <c r="A573" s="59" t="s">
        <v>512</v>
      </c>
      <c r="B573" s="48">
        <v>71229051</v>
      </c>
      <c r="C573" s="48">
        <v>1155482</v>
      </c>
      <c r="D573" s="48" t="s">
        <v>50</v>
      </c>
      <c r="E573" s="49">
        <v>0</v>
      </c>
      <c r="F573" s="49">
        <v>32</v>
      </c>
      <c r="G573" s="49">
        <v>0</v>
      </c>
      <c r="H573" s="49">
        <v>0</v>
      </c>
      <c r="I573" s="50">
        <v>8056800</v>
      </c>
      <c r="J573" s="50"/>
      <c r="K573" s="48"/>
      <c r="L573" s="50">
        <v>1243000</v>
      </c>
      <c r="M573" s="48"/>
      <c r="N573" s="50">
        <f t="shared" si="16"/>
        <v>9299800</v>
      </c>
      <c r="O573" s="48"/>
      <c r="P573" s="51">
        <f t="shared" si="17"/>
        <v>9299800</v>
      </c>
    </row>
    <row r="574" spans="1:16">
      <c r="A574" s="59" t="s">
        <v>512</v>
      </c>
      <c r="B574" s="48">
        <v>71229051</v>
      </c>
      <c r="C574" s="48">
        <v>3977758</v>
      </c>
      <c r="D574" s="48" t="s">
        <v>49</v>
      </c>
      <c r="E574" s="49">
        <v>0</v>
      </c>
      <c r="F574" s="49">
        <v>58</v>
      </c>
      <c r="G574" s="49">
        <v>0</v>
      </c>
      <c r="H574" s="49">
        <v>0</v>
      </c>
      <c r="I574" s="50">
        <v>14290232.5</v>
      </c>
      <c r="J574" s="50"/>
      <c r="K574" s="48"/>
      <c r="L574" s="50">
        <v>1620867.5</v>
      </c>
      <c r="M574" s="48"/>
      <c r="N574" s="50">
        <f t="shared" si="16"/>
        <v>15911100</v>
      </c>
      <c r="O574" s="48"/>
      <c r="P574" s="51">
        <f t="shared" si="17"/>
        <v>15911100</v>
      </c>
    </row>
    <row r="575" spans="1:16">
      <c r="A575" s="59" t="s">
        <v>512</v>
      </c>
      <c r="B575" s="48">
        <v>71229051</v>
      </c>
      <c r="C575" s="48">
        <v>9496934</v>
      </c>
      <c r="D575" s="48" t="s">
        <v>25</v>
      </c>
      <c r="E575" s="49">
        <v>5.9</v>
      </c>
      <c r="F575" s="49">
        <v>0</v>
      </c>
      <c r="G575" s="49">
        <v>0</v>
      </c>
      <c r="H575" s="49">
        <v>0</v>
      </c>
      <c r="I575" s="50">
        <v>2166800</v>
      </c>
      <c r="J575" s="50"/>
      <c r="K575" s="48"/>
      <c r="L575" s="50">
        <v>334300</v>
      </c>
      <c r="M575" s="48"/>
      <c r="N575" s="50">
        <f t="shared" si="16"/>
        <v>2501100</v>
      </c>
      <c r="O575" s="48"/>
      <c r="P575" s="51">
        <f t="shared" si="17"/>
        <v>2501100</v>
      </c>
    </row>
    <row r="576" spans="1:16">
      <c r="A576" s="59" t="s">
        <v>516</v>
      </c>
      <c r="B576" s="48">
        <v>71234446</v>
      </c>
      <c r="C576" s="48">
        <v>2342335</v>
      </c>
      <c r="D576" s="48" t="s">
        <v>49</v>
      </c>
      <c r="E576" s="49">
        <v>0</v>
      </c>
      <c r="F576" s="49">
        <v>53</v>
      </c>
      <c r="G576" s="49">
        <v>0</v>
      </c>
      <c r="H576" s="49">
        <v>0</v>
      </c>
      <c r="I576" s="50">
        <v>12127127.5</v>
      </c>
      <c r="J576" s="50"/>
      <c r="K576" s="48"/>
      <c r="L576" s="50">
        <v>1646072.5</v>
      </c>
      <c r="M576" s="48"/>
      <c r="N576" s="50">
        <f t="shared" si="16"/>
        <v>13773200</v>
      </c>
      <c r="O576" s="48"/>
      <c r="P576" s="51">
        <f t="shared" si="17"/>
        <v>13773200</v>
      </c>
    </row>
    <row r="577" spans="1:16">
      <c r="A577" s="59" t="s">
        <v>516</v>
      </c>
      <c r="B577" s="48">
        <v>71234446</v>
      </c>
      <c r="C577" s="48">
        <v>4410360</v>
      </c>
      <c r="D577" s="48" t="s">
        <v>50</v>
      </c>
      <c r="E577" s="49">
        <v>0</v>
      </c>
      <c r="F577" s="49">
        <v>27</v>
      </c>
      <c r="G577" s="49">
        <v>0</v>
      </c>
      <c r="H577" s="49">
        <v>0</v>
      </c>
      <c r="I577" s="50">
        <v>4103600</v>
      </c>
      <c r="J577" s="50"/>
      <c r="K577" s="48"/>
      <c r="L577" s="50">
        <v>633100</v>
      </c>
      <c r="M577" s="48"/>
      <c r="N577" s="50">
        <f t="shared" si="16"/>
        <v>4736700</v>
      </c>
      <c r="O577" s="48"/>
      <c r="P577" s="51">
        <f t="shared" si="17"/>
        <v>4736700</v>
      </c>
    </row>
    <row r="578" spans="1:16">
      <c r="A578" s="59" t="s">
        <v>516</v>
      </c>
      <c r="B578" s="48">
        <v>71234446</v>
      </c>
      <c r="C578" s="48">
        <v>8034777</v>
      </c>
      <c r="D578" s="48" t="s">
        <v>564</v>
      </c>
      <c r="E578" s="49">
        <v>10.7</v>
      </c>
      <c r="F578" s="49">
        <v>0</v>
      </c>
      <c r="G578" s="49">
        <v>0</v>
      </c>
      <c r="H578" s="49">
        <v>0</v>
      </c>
      <c r="I578" s="50">
        <v>5351100</v>
      </c>
      <c r="J578" s="50"/>
      <c r="K578" s="48"/>
      <c r="L578" s="50">
        <v>944400</v>
      </c>
      <c r="M578" s="48"/>
      <c r="N578" s="50">
        <f t="shared" si="16"/>
        <v>6295500</v>
      </c>
      <c r="O578" s="48"/>
      <c r="P578" s="51">
        <f t="shared" si="17"/>
        <v>6295500</v>
      </c>
    </row>
    <row r="579" spans="1:16">
      <c r="A579" s="59" t="s">
        <v>516</v>
      </c>
      <c r="B579" s="48">
        <v>71234446</v>
      </c>
      <c r="C579" s="48">
        <v>8559065</v>
      </c>
      <c r="D579" s="48" t="s">
        <v>25</v>
      </c>
      <c r="E579" s="49">
        <v>3.6</v>
      </c>
      <c r="F579" s="49">
        <v>0</v>
      </c>
      <c r="G579" s="49">
        <v>0</v>
      </c>
      <c r="H579" s="49">
        <v>0</v>
      </c>
      <c r="I579" s="50">
        <v>1709400</v>
      </c>
      <c r="J579" s="50"/>
      <c r="K579" s="48"/>
      <c r="L579" s="50">
        <v>263700</v>
      </c>
      <c r="M579" s="48"/>
      <c r="N579" s="50">
        <f t="shared" si="16"/>
        <v>1973100</v>
      </c>
      <c r="O579" s="48"/>
      <c r="P579" s="51">
        <f t="shared" si="17"/>
        <v>1973100</v>
      </c>
    </row>
    <row r="580" spans="1:16">
      <c r="A580" s="59" t="s">
        <v>516</v>
      </c>
      <c r="B580" s="48">
        <v>71234446</v>
      </c>
      <c r="C580" s="48">
        <v>8988454</v>
      </c>
      <c r="D580" s="48" t="s">
        <v>80</v>
      </c>
      <c r="E580" s="49">
        <v>0</v>
      </c>
      <c r="F580" s="49">
        <v>14</v>
      </c>
      <c r="G580" s="49">
        <v>0</v>
      </c>
      <c r="H580" s="49">
        <v>0</v>
      </c>
      <c r="I580" s="50">
        <v>2789800</v>
      </c>
      <c r="J580" s="50"/>
      <c r="K580" s="48"/>
      <c r="L580" s="50">
        <v>430400</v>
      </c>
      <c r="M580" s="48"/>
      <c r="N580" s="50">
        <f t="shared" si="16"/>
        <v>3220200</v>
      </c>
      <c r="O580" s="48"/>
      <c r="P580" s="51">
        <f t="shared" si="17"/>
        <v>3220200</v>
      </c>
    </row>
    <row r="581" spans="1:16">
      <c r="A581" s="59" t="s">
        <v>518</v>
      </c>
      <c r="B581" s="48">
        <v>60445963</v>
      </c>
      <c r="C581" s="48">
        <v>8822983</v>
      </c>
      <c r="D581" s="48" t="s">
        <v>50</v>
      </c>
      <c r="E581" s="49">
        <v>0</v>
      </c>
      <c r="F581" s="49">
        <v>8</v>
      </c>
      <c r="G581" s="49">
        <v>0</v>
      </c>
      <c r="H581" s="49">
        <v>0</v>
      </c>
      <c r="I581" s="50">
        <v>2450940</v>
      </c>
      <c r="J581" s="50"/>
      <c r="K581" s="48"/>
      <c r="L581" s="50">
        <v>280260</v>
      </c>
      <c r="M581" s="48"/>
      <c r="N581" s="50">
        <f t="shared" si="16"/>
        <v>2731200</v>
      </c>
      <c r="O581" s="48"/>
      <c r="P581" s="51">
        <f t="shared" si="17"/>
        <v>2731200</v>
      </c>
    </row>
    <row r="582" spans="1:16">
      <c r="A582" s="59" t="s">
        <v>520</v>
      </c>
      <c r="B582" s="48">
        <v>71234489</v>
      </c>
      <c r="C582" s="48">
        <v>2854357</v>
      </c>
      <c r="D582" s="48" t="s">
        <v>83</v>
      </c>
      <c r="E582" s="49">
        <v>1.65</v>
      </c>
      <c r="F582" s="49">
        <v>0</v>
      </c>
      <c r="G582" s="49">
        <v>0</v>
      </c>
      <c r="H582" s="49">
        <v>0</v>
      </c>
      <c r="I582" s="50">
        <v>875500</v>
      </c>
      <c r="J582" s="50"/>
      <c r="K582" s="48"/>
      <c r="L582" s="50">
        <v>154500</v>
      </c>
      <c r="M582" s="48"/>
      <c r="N582" s="50">
        <f t="shared" si="16"/>
        <v>1030000</v>
      </c>
      <c r="O582" s="48"/>
      <c r="P582" s="51">
        <f t="shared" si="17"/>
        <v>1030000</v>
      </c>
    </row>
    <row r="583" spans="1:16">
      <c r="A583" s="59" t="s">
        <v>520</v>
      </c>
      <c r="B583" s="48">
        <v>71234489</v>
      </c>
      <c r="C583" s="48">
        <v>3074336</v>
      </c>
      <c r="D583" s="48" t="s">
        <v>562</v>
      </c>
      <c r="E583" s="49">
        <v>0</v>
      </c>
      <c r="F583" s="49">
        <v>45</v>
      </c>
      <c r="G583" s="49">
        <v>0</v>
      </c>
      <c r="H583" s="49">
        <v>0</v>
      </c>
      <c r="I583" s="50">
        <v>3281000</v>
      </c>
      <c r="J583" s="50"/>
      <c r="K583" s="48"/>
      <c r="L583" s="50">
        <v>579000</v>
      </c>
      <c r="M583" s="48"/>
      <c r="N583" s="50">
        <f t="shared" si="16"/>
        <v>3860000</v>
      </c>
      <c r="O583" s="48"/>
      <c r="P583" s="51">
        <f t="shared" si="17"/>
        <v>3860000</v>
      </c>
    </row>
    <row r="584" spans="1:16">
      <c r="A584" s="59" t="s">
        <v>520</v>
      </c>
      <c r="B584" s="48">
        <v>71234489</v>
      </c>
      <c r="C584" s="48">
        <v>3367359</v>
      </c>
      <c r="D584" s="48" t="s">
        <v>522</v>
      </c>
      <c r="E584" s="49">
        <v>0</v>
      </c>
      <c r="F584" s="49">
        <v>15</v>
      </c>
      <c r="G584" s="49">
        <v>0</v>
      </c>
      <c r="H584" s="49">
        <v>0</v>
      </c>
      <c r="I584" s="50">
        <v>4333300</v>
      </c>
      <c r="J584" s="50"/>
      <c r="K584" s="48"/>
      <c r="L584" s="50">
        <v>764800</v>
      </c>
      <c r="M584" s="48"/>
      <c r="N584" s="50">
        <f t="shared" si="16"/>
        <v>5098100</v>
      </c>
      <c r="O584" s="48"/>
      <c r="P584" s="51">
        <f t="shared" si="17"/>
        <v>5098100</v>
      </c>
    </row>
    <row r="585" spans="1:16">
      <c r="A585" s="59" t="s">
        <v>520</v>
      </c>
      <c r="B585" s="48">
        <v>71234489</v>
      </c>
      <c r="C585" s="48">
        <v>3789317</v>
      </c>
      <c r="D585" s="48" t="s">
        <v>46</v>
      </c>
      <c r="E585" s="49">
        <v>8.2799999999999994</v>
      </c>
      <c r="F585" s="49">
        <v>0</v>
      </c>
      <c r="G585" s="49">
        <v>0</v>
      </c>
      <c r="H585" s="49">
        <v>0</v>
      </c>
      <c r="I585" s="50">
        <v>4153100</v>
      </c>
      <c r="J585" s="50"/>
      <c r="K585" s="48"/>
      <c r="L585" s="50">
        <v>733000</v>
      </c>
      <c r="M585" s="48"/>
      <c r="N585" s="50">
        <f t="shared" ref="N585:N595" si="18">I585+J585+K585+L585-M585</f>
        <v>4886100</v>
      </c>
      <c r="O585" s="48"/>
      <c r="P585" s="51">
        <f t="shared" ref="P585:P595" si="19">I585+J585+K585+L585-M585-O585</f>
        <v>4886100</v>
      </c>
    </row>
    <row r="586" spans="1:16">
      <c r="A586" s="59" t="s">
        <v>520</v>
      </c>
      <c r="B586" s="48">
        <v>71234489</v>
      </c>
      <c r="C586" s="48">
        <v>6434926</v>
      </c>
      <c r="D586" s="48" t="s">
        <v>523</v>
      </c>
      <c r="E586" s="49">
        <v>3.39</v>
      </c>
      <c r="F586" s="49">
        <v>6</v>
      </c>
      <c r="G586" s="49">
        <v>0</v>
      </c>
      <c r="H586" s="49">
        <v>0</v>
      </c>
      <c r="I586" s="50">
        <v>1715500</v>
      </c>
      <c r="J586" s="50"/>
      <c r="K586" s="48"/>
      <c r="L586" s="50">
        <v>302700</v>
      </c>
      <c r="M586" s="48"/>
      <c r="N586" s="50">
        <f t="shared" si="18"/>
        <v>2018200</v>
      </c>
      <c r="O586" s="48"/>
      <c r="P586" s="51">
        <f t="shared" si="19"/>
        <v>2018200</v>
      </c>
    </row>
    <row r="587" spans="1:16">
      <c r="A587" s="59" t="s">
        <v>520</v>
      </c>
      <c r="B587" s="48">
        <v>71234489</v>
      </c>
      <c r="C587" s="48">
        <v>9033762</v>
      </c>
      <c r="D587" s="48" t="s">
        <v>575</v>
      </c>
      <c r="E587" s="49">
        <v>3.27</v>
      </c>
      <c r="F587" s="49">
        <v>0</v>
      </c>
      <c r="G587" s="49">
        <v>0</v>
      </c>
      <c r="H587" s="49">
        <v>0</v>
      </c>
      <c r="I587" s="50">
        <v>1938700</v>
      </c>
      <c r="J587" s="50"/>
      <c r="K587" s="48"/>
      <c r="L587" s="50">
        <v>342200</v>
      </c>
      <c r="M587" s="48"/>
      <c r="N587" s="50">
        <f t="shared" si="18"/>
        <v>2280900</v>
      </c>
      <c r="O587" s="48"/>
      <c r="P587" s="51">
        <f t="shared" si="19"/>
        <v>2280900</v>
      </c>
    </row>
    <row r="588" spans="1:16">
      <c r="A588" s="59" t="s">
        <v>524</v>
      </c>
      <c r="B588" s="48">
        <v>22693661</v>
      </c>
      <c r="C588" s="48">
        <v>4965558</v>
      </c>
      <c r="D588" s="48" t="s">
        <v>37</v>
      </c>
      <c r="E588" s="49">
        <v>4</v>
      </c>
      <c r="F588" s="49">
        <v>0</v>
      </c>
      <c r="G588" s="49">
        <v>0</v>
      </c>
      <c r="H588" s="49">
        <v>0</v>
      </c>
      <c r="I588" s="50">
        <v>1257700</v>
      </c>
      <c r="J588" s="50">
        <v>157200</v>
      </c>
      <c r="K588" s="48"/>
      <c r="L588" s="50">
        <v>218300</v>
      </c>
      <c r="M588" s="48"/>
      <c r="N588" s="50">
        <f t="shared" si="18"/>
        <v>1633200</v>
      </c>
      <c r="O588" s="48"/>
      <c r="P588" s="51">
        <f t="shared" si="19"/>
        <v>1633200</v>
      </c>
    </row>
    <row r="589" spans="1:16">
      <c r="A589" s="59" t="s">
        <v>524</v>
      </c>
      <c r="B589" s="48">
        <v>22693661</v>
      </c>
      <c r="C589" s="48">
        <v>6547846</v>
      </c>
      <c r="D589" s="48" t="s">
        <v>27</v>
      </c>
      <c r="E589" s="49">
        <v>5</v>
      </c>
      <c r="F589" s="49">
        <v>0</v>
      </c>
      <c r="G589" s="49">
        <v>0</v>
      </c>
      <c r="H589" s="49">
        <v>0</v>
      </c>
      <c r="I589" s="50">
        <v>1582900</v>
      </c>
      <c r="J589" s="50">
        <v>171000</v>
      </c>
      <c r="K589" s="48"/>
      <c r="L589" s="50">
        <v>255900</v>
      </c>
      <c r="M589" s="48"/>
      <c r="N589" s="50">
        <f t="shared" si="18"/>
        <v>2009800</v>
      </c>
      <c r="O589" s="48"/>
      <c r="P589" s="51">
        <f t="shared" si="19"/>
        <v>2009800</v>
      </c>
    </row>
    <row r="590" spans="1:16">
      <c r="A590" s="59" t="s">
        <v>526</v>
      </c>
      <c r="B590" s="48">
        <v>44685181</v>
      </c>
      <c r="C590" s="48">
        <v>8261070</v>
      </c>
      <c r="D590" s="48" t="s">
        <v>40</v>
      </c>
      <c r="E590" s="49">
        <v>0</v>
      </c>
      <c r="F590" s="49">
        <v>65</v>
      </c>
      <c r="G590" s="49">
        <v>0</v>
      </c>
      <c r="H590" s="49">
        <v>0</v>
      </c>
      <c r="I590" s="50">
        <v>7718200</v>
      </c>
      <c r="J590" s="50"/>
      <c r="K590" s="48"/>
      <c r="L590" s="50">
        <v>1190800</v>
      </c>
      <c r="M590" s="48"/>
      <c r="N590" s="50">
        <f t="shared" si="18"/>
        <v>8909000</v>
      </c>
      <c r="O590" s="48"/>
      <c r="P590" s="51">
        <f t="shared" si="19"/>
        <v>8909000</v>
      </c>
    </row>
    <row r="591" spans="1:16">
      <c r="A591" s="59" t="s">
        <v>528</v>
      </c>
      <c r="B591" s="48">
        <v>873497</v>
      </c>
      <c r="C591" s="48">
        <v>4053970</v>
      </c>
      <c r="D591" s="48" t="s">
        <v>27</v>
      </c>
      <c r="E591" s="49">
        <v>0</v>
      </c>
      <c r="F591" s="49">
        <v>5</v>
      </c>
      <c r="G591" s="49">
        <v>0</v>
      </c>
      <c r="H591" s="49">
        <v>0</v>
      </c>
      <c r="I591" s="50">
        <v>514500</v>
      </c>
      <c r="J591" s="50"/>
      <c r="K591" s="48"/>
      <c r="L591" s="50">
        <v>79400</v>
      </c>
      <c r="M591" s="48"/>
      <c r="N591" s="50">
        <f t="shared" si="18"/>
        <v>593900</v>
      </c>
      <c r="O591" s="48"/>
      <c r="P591" s="51">
        <f t="shared" si="19"/>
        <v>593900</v>
      </c>
    </row>
    <row r="592" spans="1:16">
      <c r="A592" s="59" t="s">
        <v>528</v>
      </c>
      <c r="B592" s="48">
        <v>873497</v>
      </c>
      <c r="C592" s="48">
        <v>4573207</v>
      </c>
      <c r="D592" s="48" t="s">
        <v>25</v>
      </c>
      <c r="E592" s="49">
        <v>1.1000000000000001</v>
      </c>
      <c r="F592" s="49">
        <v>0</v>
      </c>
      <c r="G592" s="49">
        <v>0</v>
      </c>
      <c r="H592" s="49">
        <v>0</v>
      </c>
      <c r="I592" s="50">
        <v>674200</v>
      </c>
      <c r="J592" s="50"/>
      <c r="K592" s="48"/>
      <c r="L592" s="50">
        <v>104000</v>
      </c>
      <c r="M592" s="48"/>
      <c r="N592" s="50">
        <f t="shared" si="18"/>
        <v>778200</v>
      </c>
      <c r="O592" s="48"/>
      <c r="P592" s="51">
        <f t="shared" si="19"/>
        <v>778200</v>
      </c>
    </row>
    <row r="593" spans="1:16">
      <c r="A593" s="59" t="s">
        <v>528</v>
      </c>
      <c r="B593" s="48">
        <v>873497</v>
      </c>
      <c r="C593" s="48">
        <v>4746258</v>
      </c>
      <c r="D593" s="48" t="s">
        <v>50</v>
      </c>
      <c r="E593" s="49">
        <v>0</v>
      </c>
      <c r="F593" s="49">
        <v>18</v>
      </c>
      <c r="G593" s="49">
        <v>0</v>
      </c>
      <c r="H593" s="49">
        <v>0</v>
      </c>
      <c r="I593" s="50">
        <v>3770700</v>
      </c>
      <c r="J593" s="50"/>
      <c r="K593" s="48"/>
      <c r="L593" s="50">
        <v>581800</v>
      </c>
      <c r="M593" s="48"/>
      <c r="N593" s="50">
        <f t="shared" si="18"/>
        <v>4352500</v>
      </c>
      <c r="O593" s="48"/>
      <c r="P593" s="51">
        <f t="shared" si="19"/>
        <v>4352500</v>
      </c>
    </row>
    <row r="594" spans="1:16">
      <c r="A594" s="59" t="s">
        <v>528</v>
      </c>
      <c r="B594" s="48">
        <v>873497</v>
      </c>
      <c r="C594" s="48">
        <v>6755296</v>
      </c>
      <c r="D594" s="48" t="s">
        <v>49</v>
      </c>
      <c r="E594" s="49">
        <v>0</v>
      </c>
      <c r="F594" s="49">
        <v>60</v>
      </c>
      <c r="G594" s="49">
        <v>0</v>
      </c>
      <c r="H594" s="49">
        <v>0</v>
      </c>
      <c r="I594" s="50">
        <v>13746500</v>
      </c>
      <c r="J594" s="50"/>
      <c r="K594" s="48"/>
      <c r="L594" s="50">
        <v>2120900</v>
      </c>
      <c r="M594" s="48"/>
      <c r="N594" s="50">
        <f t="shared" si="18"/>
        <v>15867400</v>
      </c>
      <c r="O594" s="48"/>
      <c r="P594" s="51">
        <f t="shared" si="19"/>
        <v>15867400</v>
      </c>
    </row>
    <row r="595" spans="1:16" ht="15.75" thickBot="1">
      <c r="A595" s="60" t="s">
        <v>528</v>
      </c>
      <c r="B595" s="61">
        <v>873497</v>
      </c>
      <c r="C595" s="61">
        <v>7605862</v>
      </c>
      <c r="D595" s="61" t="s">
        <v>80</v>
      </c>
      <c r="E595" s="49">
        <v>0</v>
      </c>
      <c r="F595" s="49">
        <v>3</v>
      </c>
      <c r="G595" s="49">
        <v>0</v>
      </c>
      <c r="H595" s="49">
        <v>0</v>
      </c>
      <c r="I595" s="62">
        <v>418600</v>
      </c>
      <c r="J595" s="62"/>
      <c r="K595" s="61"/>
      <c r="L595" s="62">
        <v>64600</v>
      </c>
      <c r="M595" s="61"/>
      <c r="N595" s="62">
        <f t="shared" si="18"/>
        <v>483200</v>
      </c>
      <c r="O595" s="61"/>
      <c r="P595" s="63">
        <f t="shared" si="19"/>
        <v>483200</v>
      </c>
    </row>
    <row r="596" spans="1:16">
      <c r="A596" s="64" t="s">
        <v>554</v>
      </c>
      <c r="B596" s="64"/>
      <c r="C596" s="64"/>
      <c r="D596" s="64"/>
      <c r="E596" s="64"/>
      <c r="F596" s="64"/>
      <c r="G596" s="64"/>
      <c r="H596" s="64"/>
      <c r="I596" s="65">
        <f>SUM(I8:I595)</f>
        <v>2100305898</v>
      </c>
      <c r="J596" s="65">
        <f t="shared" ref="J596:P596" si="20">SUM(J8:J595)</f>
        <v>8779500</v>
      </c>
      <c r="K596" s="65">
        <f t="shared" si="20"/>
        <v>294800</v>
      </c>
      <c r="L596" s="65">
        <f t="shared" si="20"/>
        <v>311346802</v>
      </c>
      <c r="M596" s="65">
        <f t="shared" si="20"/>
        <v>1854600</v>
      </c>
      <c r="N596" s="65">
        <f t="shared" si="20"/>
        <v>2418872400</v>
      </c>
      <c r="O596" s="65">
        <f t="shared" si="20"/>
        <v>19512551.129999995</v>
      </c>
      <c r="P596" s="65">
        <f t="shared" si="20"/>
        <v>2399359848.8699999</v>
      </c>
    </row>
  </sheetData>
  <autoFilter ref="A7:P596" xr:uid="{180197C9-3CE7-47FB-A0D2-249BBFE6A254}"/>
  <mergeCells count="16">
    <mergeCell ref="G4:G7"/>
    <mergeCell ref="E4:E7"/>
    <mergeCell ref="F4:F7"/>
    <mergeCell ref="A4:A7"/>
    <mergeCell ref="B4:B7"/>
    <mergeCell ref="C4:C7"/>
    <mergeCell ref="D4:D7"/>
    <mergeCell ref="N4:N7"/>
    <mergeCell ref="O4:O7"/>
    <mergeCell ref="P4:P7"/>
    <mergeCell ref="H4:H7"/>
    <mergeCell ref="I4:I7"/>
    <mergeCell ref="J4:J7"/>
    <mergeCell ref="K4:K7"/>
    <mergeCell ref="L4:L7"/>
    <mergeCell ref="M4:M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8AFCE-D671-43F7-B0D6-E733703AB245}">
  <dimension ref="A1"/>
  <sheetViews>
    <sheetView workbookViewId="0">
      <selection activeCell="I27" sqref="I27"/>
    </sheetView>
  </sheetViews>
  <sheetFormatPr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9AA9-E6E1-42F4-8BBF-FFCD6A0F4C53}">
  <dimension ref="A1:AB646"/>
  <sheetViews>
    <sheetView topLeftCell="D1" zoomScale="80" zoomScaleNormal="80" workbookViewId="0">
      <selection activeCell="D1" sqref="A1:XFD1048576"/>
    </sheetView>
  </sheetViews>
  <sheetFormatPr defaultRowHeight="15"/>
  <cols>
    <col min="1" max="1" width="15.85546875" style="76" customWidth="1"/>
    <col min="2" max="2" width="16.42578125" customWidth="1"/>
    <col min="3" max="3" width="4.7109375" hidden="1" customWidth="1"/>
    <col min="4" max="4" width="34.140625" customWidth="1"/>
    <col min="5" max="5" width="9.7109375" customWidth="1"/>
    <col min="6" max="6" width="12.28515625" customWidth="1"/>
    <col min="7" max="7" width="8.7109375" customWidth="1"/>
    <col min="8" max="8" width="10.28515625" style="193" bestFit="1" customWidth="1"/>
    <col min="9" max="9" width="31.7109375" customWidth="1"/>
    <col min="10" max="10" width="12.85546875" customWidth="1"/>
    <col min="11" max="11" width="12" customWidth="1"/>
    <col min="12" max="12" width="20.5703125" customWidth="1"/>
    <col min="13" max="18" width="11" customWidth="1"/>
  </cols>
  <sheetData>
    <row r="1" spans="1:28" ht="60" customHeight="1" thickBot="1">
      <c r="A1" s="66" t="s">
        <v>582</v>
      </c>
      <c r="B1" s="237" t="s">
        <v>583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  <c r="N1" s="67"/>
      <c r="O1" s="67"/>
      <c r="P1" s="67"/>
      <c r="Q1" s="67"/>
      <c r="R1" s="67"/>
    </row>
    <row r="2" spans="1:28" ht="75" customHeight="1">
      <c r="A2" s="68" t="s">
        <v>584</v>
      </c>
      <c r="B2" s="69" t="s">
        <v>585</v>
      </c>
      <c r="C2" s="70" t="s">
        <v>586</v>
      </c>
      <c r="D2" s="71" t="s">
        <v>587</v>
      </c>
      <c r="E2" s="72" t="s">
        <v>588</v>
      </c>
      <c r="F2" s="71" t="s">
        <v>589</v>
      </c>
      <c r="G2" s="72" t="s">
        <v>590</v>
      </c>
      <c r="H2" s="70" t="s">
        <v>591</v>
      </c>
      <c r="I2" s="71" t="s">
        <v>592</v>
      </c>
      <c r="J2" s="71" t="s">
        <v>593</v>
      </c>
      <c r="K2" s="71" t="s">
        <v>594</v>
      </c>
      <c r="L2" s="71" t="s">
        <v>595</v>
      </c>
      <c r="M2" s="73" t="s">
        <v>596</v>
      </c>
      <c r="N2" s="74" t="s">
        <v>597</v>
      </c>
      <c r="O2" s="74" t="s">
        <v>598</v>
      </c>
      <c r="P2" s="74" t="s">
        <v>557</v>
      </c>
      <c r="Q2" s="74" t="s">
        <v>599</v>
      </c>
      <c r="R2" s="74" t="s">
        <v>600</v>
      </c>
      <c r="S2" s="75" t="s">
        <v>601</v>
      </c>
      <c r="T2" s="75" t="s">
        <v>602</v>
      </c>
      <c r="U2" s="75" t="s">
        <v>603</v>
      </c>
      <c r="V2" s="75" t="s">
        <v>604</v>
      </c>
      <c r="AA2" t="s">
        <v>590</v>
      </c>
      <c r="AB2" t="s">
        <v>589</v>
      </c>
    </row>
    <row r="3" spans="1:28" ht="39.950000000000003" customHeight="1">
      <c r="B3" s="77" t="s">
        <v>605</v>
      </c>
      <c r="C3" s="78">
        <v>1</v>
      </c>
      <c r="D3" s="79" t="s">
        <v>23</v>
      </c>
      <c r="E3" s="80">
        <v>27240185</v>
      </c>
      <c r="F3" s="81" t="s">
        <v>606</v>
      </c>
      <c r="G3" s="82">
        <v>2603805</v>
      </c>
      <c r="H3" s="83">
        <v>1</v>
      </c>
      <c r="I3" s="81" t="s">
        <v>25</v>
      </c>
      <c r="J3" s="81" t="s">
        <v>607</v>
      </c>
      <c r="K3" s="81" t="s">
        <v>608</v>
      </c>
      <c r="L3" s="81" t="s">
        <v>609</v>
      </c>
      <c r="M3" s="84">
        <v>6.45</v>
      </c>
      <c r="N3" s="85">
        <v>6.45</v>
      </c>
      <c r="O3" s="85"/>
      <c r="P3" s="85"/>
      <c r="Q3" s="85"/>
      <c r="R3" s="85"/>
      <c r="S3" s="86">
        <f>Tabulka510591214[[#This Row],[Celkové maximální úvazky]]-Tabulka510591214[[#This Row],[KAPACITA SLUŽBY]]</f>
        <v>2.7600000000000007</v>
      </c>
      <c r="T3">
        <f>ROUND((Tabulka510591214[[#This Row],[KAPACITA SLUŽBY]]/70)*100,2)</f>
        <v>9.2100000000000009</v>
      </c>
      <c r="AA3">
        <v>2603805</v>
      </c>
      <c r="AB3" t="s">
        <v>606</v>
      </c>
    </row>
    <row r="4" spans="1:28" s="96" customFormat="1" ht="39.950000000000003" customHeight="1">
      <c r="A4" s="76"/>
      <c r="B4" s="87" t="s">
        <v>605</v>
      </c>
      <c r="C4" s="88">
        <v>0</v>
      </c>
      <c r="D4" s="89" t="s">
        <v>23</v>
      </c>
      <c r="E4" s="90">
        <v>27240185</v>
      </c>
      <c r="F4" s="91" t="s">
        <v>606</v>
      </c>
      <c r="G4" s="92">
        <v>8118529</v>
      </c>
      <c r="H4" s="93">
        <v>0</v>
      </c>
      <c r="I4" s="91" t="s">
        <v>610</v>
      </c>
      <c r="J4" s="91" t="s">
        <v>607</v>
      </c>
      <c r="K4" s="91" t="s">
        <v>608</v>
      </c>
      <c r="L4" s="91" t="s">
        <v>611</v>
      </c>
      <c r="M4" s="94" t="s">
        <v>611</v>
      </c>
      <c r="N4" s="94">
        <v>4.25</v>
      </c>
      <c r="O4" s="94">
        <v>3</v>
      </c>
      <c r="P4" s="94"/>
      <c r="Q4" s="94"/>
      <c r="R4" s="94">
        <v>4.25</v>
      </c>
      <c r="S4" s="95" t="e">
        <f>Tabulka510591214[[#This Row],[Celkové maximální úvazky]]-Tabulka510591214[[#This Row],[KAPACITA SLUŽBY]]</f>
        <v>#VALUE!</v>
      </c>
      <c r="T4" s="96" t="e">
        <f>ROUND((Tabulka510591214[[#This Row],[KAPACITA SLUŽBY]]/70)*100,2)</f>
        <v>#VALUE!</v>
      </c>
      <c r="U4"/>
      <c r="V4"/>
      <c r="AA4" s="96">
        <v>8118529</v>
      </c>
      <c r="AB4" s="96" t="s">
        <v>606</v>
      </c>
    </row>
    <row r="5" spans="1:28" ht="39.950000000000003" customHeight="1">
      <c r="B5" s="97" t="s">
        <v>605</v>
      </c>
      <c r="C5" s="78">
        <v>0</v>
      </c>
      <c r="D5" s="79" t="s">
        <v>23</v>
      </c>
      <c r="E5" s="80">
        <v>27240185</v>
      </c>
      <c r="F5" s="81" t="s">
        <v>606</v>
      </c>
      <c r="G5" s="82">
        <v>8118529</v>
      </c>
      <c r="H5" s="83">
        <v>0</v>
      </c>
      <c r="I5" s="81" t="s">
        <v>610</v>
      </c>
      <c r="J5" s="81" t="s">
        <v>607</v>
      </c>
      <c r="K5" s="81" t="s">
        <v>608</v>
      </c>
      <c r="L5" s="81" t="s">
        <v>609</v>
      </c>
      <c r="M5" s="84">
        <v>4.25</v>
      </c>
      <c r="N5" s="85">
        <v>4.25</v>
      </c>
      <c r="O5" s="84"/>
      <c r="P5" s="84"/>
      <c r="Q5" s="84"/>
      <c r="R5" s="84"/>
      <c r="S5" s="98">
        <f>Tabulka510591214[[#This Row],[Celkové maximální úvazky]]-Tabulka510591214[[#This Row],[KAPACITA SLUŽBY]]</f>
        <v>1.8200000000000003</v>
      </c>
      <c r="T5">
        <f>ROUND((Tabulka510591214[[#This Row],[KAPACITA SLUŽBY]]/70)*100,2)</f>
        <v>6.07</v>
      </c>
      <c r="AA5">
        <v>8118529</v>
      </c>
      <c r="AB5" t="s">
        <v>606</v>
      </c>
    </row>
    <row r="6" spans="1:28" ht="39.950000000000003" customHeight="1">
      <c r="B6" s="97" t="s">
        <v>605</v>
      </c>
      <c r="C6" s="78">
        <v>0</v>
      </c>
      <c r="D6" s="79" t="s">
        <v>23</v>
      </c>
      <c r="E6" s="80">
        <v>27240185</v>
      </c>
      <c r="F6" s="81" t="s">
        <v>606</v>
      </c>
      <c r="G6" s="82">
        <v>8118529</v>
      </c>
      <c r="H6" s="83">
        <v>1</v>
      </c>
      <c r="I6" s="81" t="s">
        <v>610</v>
      </c>
      <c r="J6" s="81" t="s">
        <v>607</v>
      </c>
      <c r="K6" s="81" t="s">
        <v>608</v>
      </c>
      <c r="L6" s="81" t="s">
        <v>598</v>
      </c>
      <c r="M6" s="99">
        <v>3</v>
      </c>
      <c r="N6" s="99"/>
      <c r="O6" s="99">
        <v>3</v>
      </c>
      <c r="P6" s="99"/>
      <c r="Q6" s="99"/>
      <c r="R6" s="99"/>
      <c r="S6" s="98"/>
      <c r="AA6">
        <v>8118529</v>
      </c>
      <c r="AB6" t="s">
        <v>606</v>
      </c>
    </row>
    <row r="7" spans="1:28" ht="39.950000000000003" customHeight="1">
      <c r="B7" s="77" t="s">
        <v>605</v>
      </c>
      <c r="C7" s="78">
        <v>0</v>
      </c>
      <c r="D7" s="79" t="s">
        <v>23</v>
      </c>
      <c r="E7" s="80">
        <v>27240185</v>
      </c>
      <c r="F7" s="81" t="s">
        <v>606</v>
      </c>
      <c r="G7" s="82">
        <v>3619641</v>
      </c>
      <c r="H7" s="83">
        <v>1</v>
      </c>
      <c r="I7" s="81" t="s">
        <v>26</v>
      </c>
      <c r="J7" s="81" t="s">
        <v>607</v>
      </c>
      <c r="K7" s="81" t="s">
        <v>608</v>
      </c>
      <c r="L7" s="81" t="s">
        <v>609</v>
      </c>
      <c r="M7" s="84">
        <v>3.95</v>
      </c>
      <c r="N7" s="85">
        <v>3.95</v>
      </c>
      <c r="O7" s="84"/>
      <c r="P7" s="84"/>
      <c r="Q7" s="84"/>
      <c r="R7" s="84"/>
      <c r="S7" s="98">
        <f>Tabulka510591214[[#This Row],[Celkové maximální úvazky]]-Tabulka510591214[[#This Row],[KAPACITA SLUŽBY]]</f>
        <v>1.6899999999999995</v>
      </c>
      <c r="T7">
        <f>ROUND((Tabulka510591214[[#This Row],[KAPACITA SLUŽBY]]/70)*100,2)</f>
        <v>5.64</v>
      </c>
      <c r="AA7">
        <v>3619641</v>
      </c>
      <c r="AB7" t="s">
        <v>606</v>
      </c>
    </row>
    <row r="8" spans="1:28" ht="39.950000000000003" customHeight="1">
      <c r="B8" s="77" t="s">
        <v>605</v>
      </c>
      <c r="C8" s="78">
        <v>0</v>
      </c>
      <c r="D8" s="79" t="s">
        <v>23</v>
      </c>
      <c r="E8" s="80">
        <v>27240185</v>
      </c>
      <c r="F8" s="81" t="s">
        <v>606</v>
      </c>
      <c r="G8" s="82">
        <v>5689619</v>
      </c>
      <c r="H8" s="83">
        <v>1</v>
      </c>
      <c r="I8" s="81" t="s">
        <v>414</v>
      </c>
      <c r="J8" s="81" t="s">
        <v>607</v>
      </c>
      <c r="K8" s="81" t="s">
        <v>608</v>
      </c>
      <c r="L8" s="81" t="s">
        <v>609</v>
      </c>
      <c r="M8" s="84">
        <v>11.3</v>
      </c>
      <c r="N8" s="85">
        <v>11.3</v>
      </c>
      <c r="O8" s="84"/>
      <c r="P8" s="84"/>
      <c r="Q8" s="84"/>
      <c r="R8" s="84"/>
      <c r="S8" s="98">
        <f>Tabulka510591214[[#This Row],[Celkové maximální úvazky]]-Tabulka510591214[[#This Row],[KAPACITA SLUŽBY]]</f>
        <v>4.84</v>
      </c>
      <c r="T8">
        <f>ROUND((Tabulka510591214[[#This Row],[KAPACITA SLUŽBY]]/70)*100,2)</f>
        <v>16.14</v>
      </c>
      <c r="AA8">
        <v>5689619</v>
      </c>
      <c r="AB8" t="s">
        <v>606</v>
      </c>
    </row>
    <row r="9" spans="1:28" ht="39.950000000000003" customHeight="1">
      <c r="B9" s="77" t="s">
        <v>605</v>
      </c>
      <c r="C9" s="78">
        <v>1</v>
      </c>
      <c r="D9" s="79" t="s">
        <v>559</v>
      </c>
      <c r="E9" s="80" t="s">
        <v>612</v>
      </c>
      <c r="F9" s="81" t="s">
        <v>606</v>
      </c>
      <c r="G9" s="82">
        <v>9434150</v>
      </c>
      <c r="H9" s="83">
        <v>1</v>
      </c>
      <c r="I9" s="81" t="s">
        <v>30</v>
      </c>
      <c r="J9" s="81" t="s">
        <v>613</v>
      </c>
      <c r="K9" s="81" t="s">
        <v>614</v>
      </c>
      <c r="L9" s="81" t="s">
        <v>598</v>
      </c>
      <c r="M9" s="99">
        <v>20</v>
      </c>
      <c r="N9" s="99"/>
      <c r="O9" s="99">
        <v>20</v>
      </c>
      <c r="P9" s="99"/>
      <c r="Q9" s="99"/>
      <c r="R9" s="99"/>
      <c r="S9" s="98"/>
      <c r="AA9">
        <v>9434150</v>
      </c>
      <c r="AB9" t="s">
        <v>606</v>
      </c>
    </row>
    <row r="10" spans="1:28" ht="39.950000000000003" customHeight="1">
      <c r="B10" s="77" t="s">
        <v>605</v>
      </c>
      <c r="C10" s="78">
        <v>1</v>
      </c>
      <c r="D10" s="79" t="s">
        <v>615</v>
      </c>
      <c r="E10" s="80">
        <v>28441397</v>
      </c>
      <c r="F10" s="81" t="s">
        <v>606</v>
      </c>
      <c r="G10" s="82">
        <v>9924510</v>
      </c>
      <c r="H10" s="83">
        <v>1</v>
      </c>
      <c r="I10" s="81" t="s">
        <v>30</v>
      </c>
      <c r="J10" s="81" t="s">
        <v>613</v>
      </c>
      <c r="K10" s="81" t="s">
        <v>616</v>
      </c>
      <c r="L10" s="81" t="s">
        <v>598</v>
      </c>
      <c r="M10" s="99">
        <v>45</v>
      </c>
      <c r="N10" s="99"/>
      <c r="O10" s="99">
        <v>45</v>
      </c>
      <c r="P10" s="99"/>
      <c r="Q10" s="99"/>
      <c r="R10" s="99"/>
      <c r="S10" s="98"/>
      <c r="AA10">
        <v>9924510</v>
      </c>
      <c r="AB10" t="s">
        <v>606</v>
      </c>
    </row>
    <row r="11" spans="1:28" ht="39.950000000000003" customHeight="1">
      <c r="B11" s="77" t="s">
        <v>605</v>
      </c>
      <c r="C11" s="78">
        <v>1</v>
      </c>
      <c r="D11" s="79" t="s">
        <v>33</v>
      </c>
      <c r="E11" s="80">
        <v>28446003</v>
      </c>
      <c r="F11" s="81" t="s">
        <v>606</v>
      </c>
      <c r="G11" s="82">
        <v>8941598</v>
      </c>
      <c r="H11" s="83">
        <v>1</v>
      </c>
      <c r="I11" s="81" t="s">
        <v>30</v>
      </c>
      <c r="J11" s="81" t="s">
        <v>613</v>
      </c>
      <c r="K11" s="81" t="s">
        <v>617</v>
      </c>
      <c r="L11" s="81" t="s">
        <v>598</v>
      </c>
      <c r="M11" s="99">
        <v>28</v>
      </c>
      <c r="N11" s="99"/>
      <c r="O11" s="99">
        <v>28</v>
      </c>
      <c r="P11" s="99"/>
      <c r="Q11" s="99"/>
      <c r="R11" s="99"/>
      <c r="S11" s="98"/>
      <c r="AA11">
        <v>8941598</v>
      </c>
      <c r="AB11" t="s">
        <v>606</v>
      </c>
    </row>
    <row r="12" spans="1:28" ht="39.950000000000003" customHeight="1">
      <c r="B12" s="77" t="s">
        <v>605</v>
      </c>
      <c r="C12" s="78">
        <v>0</v>
      </c>
      <c r="D12" s="79" t="s">
        <v>35</v>
      </c>
      <c r="E12" s="80">
        <v>27226751</v>
      </c>
      <c r="F12" s="81" t="s">
        <v>606</v>
      </c>
      <c r="G12" s="82">
        <v>8477167</v>
      </c>
      <c r="H12" s="83">
        <v>1</v>
      </c>
      <c r="I12" s="81" t="s">
        <v>25</v>
      </c>
      <c r="J12" s="81" t="s">
        <v>618</v>
      </c>
      <c r="K12" s="81" t="s">
        <v>616</v>
      </c>
      <c r="L12" s="81" t="s">
        <v>609</v>
      </c>
      <c r="M12" s="84">
        <v>2.85</v>
      </c>
      <c r="N12" s="85">
        <v>2.85</v>
      </c>
      <c r="O12" s="84"/>
      <c r="P12" s="84"/>
      <c r="Q12" s="84"/>
      <c r="R12" s="84"/>
      <c r="S12" s="98">
        <f>Tabulka510591214[[#This Row],[Celkové maximální úvazky]]-Tabulka510591214[[#This Row],[KAPACITA SLUŽBY]]</f>
        <v>1.2200000000000002</v>
      </c>
      <c r="T12">
        <f>ROUND((Tabulka510591214[[#This Row],[KAPACITA SLUŽBY]]/70)*100,2)</f>
        <v>4.07</v>
      </c>
      <c r="AA12">
        <v>8477167</v>
      </c>
      <c r="AB12" t="s">
        <v>606</v>
      </c>
    </row>
    <row r="13" spans="1:28" ht="39.950000000000003" customHeight="1">
      <c r="B13" s="77" t="s">
        <v>605</v>
      </c>
      <c r="C13" s="78">
        <v>0</v>
      </c>
      <c r="D13" s="79" t="s">
        <v>35</v>
      </c>
      <c r="E13" s="80">
        <v>27226751</v>
      </c>
      <c r="F13" s="81" t="s">
        <v>606</v>
      </c>
      <c r="G13" s="82">
        <v>3837595</v>
      </c>
      <c r="H13" s="83">
        <v>1</v>
      </c>
      <c r="I13" s="81" t="s">
        <v>610</v>
      </c>
      <c r="J13" s="81" t="s">
        <v>618</v>
      </c>
      <c r="K13" s="81" t="s">
        <v>616</v>
      </c>
      <c r="L13" s="81" t="s">
        <v>598</v>
      </c>
      <c r="M13" s="99">
        <v>5</v>
      </c>
      <c r="N13" s="99"/>
      <c r="O13" s="99">
        <v>5</v>
      </c>
      <c r="P13" s="99"/>
      <c r="Q13" s="99"/>
      <c r="R13" s="99"/>
      <c r="S13" s="98"/>
      <c r="AA13">
        <v>3837595</v>
      </c>
      <c r="AB13" t="s">
        <v>606</v>
      </c>
    </row>
    <row r="14" spans="1:28" ht="39.950000000000003" customHeight="1">
      <c r="B14" s="77" t="s">
        <v>605</v>
      </c>
      <c r="C14" s="78">
        <v>1</v>
      </c>
      <c r="D14" s="79" t="s">
        <v>35</v>
      </c>
      <c r="E14" s="80">
        <v>27226751</v>
      </c>
      <c r="F14" s="81" t="s">
        <v>606</v>
      </c>
      <c r="G14" s="82">
        <v>1094046</v>
      </c>
      <c r="H14" s="83">
        <v>1</v>
      </c>
      <c r="I14" s="81" t="s">
        <v>37</v>
      </c>
      <c r="J14" s="81" t="s">
        <v>618</v>
      </c>
      <c r="K14" s="81" t="s">
        <v>616</v>
      </c>
      <c r="L14" s="81" t="s">
        <v>609</v>
      </c>
      <c r="M14" s="84">
        <v>11.25</v>
      </c>
      <c r="N14" s="85">
        <v>11.25</v>
      </c>
      <c r="O14" s="84"/>
      <c r="P14" s="84"/>
      <c r="Q14" s="84"/>
      <c r="R14" s="84"/>
      <c r="S14" s="98">
        <f>Tabulka510591214[[#This Row],[Celkové maximální úvazky]]-Tabulka510591214[[#This Row],[KAPACITA SLUŽBY]]</f>
        <v>4.82</v>
      </c>
      <c r="T14">
        <f>ROUND((Tabulka510591214[[#This Row],[KAPACITA SLUŽBY]]/70)*100,2)</f>
        <v>16.07</v>
      </c>
      <c r="AA14">
        <v>1094046</v>
      </c>
      <c r="AB14" t="s">
        <v>606</v>
      </c>
    </row>
    <row r="15" spans="1:28" ht="39.950000000000003" customHeight="1">
      <c r="B15" s="77" t="s">
        <v>605</v>
      </c>
      <c r="C15" s="78">
        <v>1</v>
      </c>
      <c r="D15" s="79" t="s">
        <v>38</v>
      </c>
      <c r="E15" s="80" t="s">
        <v>39</v>
      </c>
      <c r="F15" s="81" t="s">
        <v>619</v>
      </c>
      <c r="G15" s="82">
        <v>3056000</v>
      </c>
      <c r="H15" s="83">
        <v>1</v>
      </c>
      <c r="I15" s="81" t="s">
        <v>40</v>
      </c>
      <c r="J15" s="81" t="s">
        <v>618</v>
      </c>
      <c r="K15" s="81" t="s">
        <v>620</v>
      </c>
      <c r="L15" s="81" t="s">
        <v>598</v>
      </c>
      <c r="M15" s="99">
        <v>100</v>
      </c>
      <c r="N15" s="99"/>
      <c r="O15" s="99">
        <v>100</v>
      </c>
      <c r="P15" s="99"/>
      <c r="Q15" s="99"/>
      <c r="R15" s="99"/>
      <c r="S15" s="98"/>
      <c r="AA15">
        <v>3056000</v>
      </c>
      <c r="AB15" t="s">
        <v>619</v>
      </c>
    </row>
    <row r="16" spans="1:28" ht="39.950000000000003" customHeight="1">
      <c r="B16" s="77" t="s">
        <v>605</v>
      </c>
      <c r="C16" s="78">
        <v>0</v>
      </c>
      <c r="D16" s="79" t="s">
        <v>38</v>
      </c>
      <c r="E16" s="80" t="s">
        <v>39</v>
      </c>
      <c r="F16" s="81" t="s">
        <v>619</v>
      </c>
      <c r="G16" s="82">
        <v>6540748</v>
      </c>
      <c r="H16" s="83">
        <v>1</v>
      </c>
      <c r="I16" s="81" t="s">
        <v>37</v>
      </c>
      <c r="J16" s="81" t="s">
        <v>618</v>
      </c>
      <c r="K16" s="81" t="s">
        <v>620</v>
      </c>
      <c r="L16" s="81" t="s">
        <v>609</v>
      </c>
      <c r="M16" s="84">
        <v>3</v>
      </c>
      <c r="N16" s="85">
        <v>3</v>
      </c>
      <c r="O16" s="84"/>
      <c r="P16" s="84"/>
      <c r="Q16" s="84"/>
      <c r="R16" s="84"/>
      <c r="S16" s="98">
        <f>Tabulka510591214[[#This Row],[Celkové maximální úvazky]]-Tabulka510591214[[#This Row],[KAPACITA SLUŽBY]]</f>
        <v>1.29</v>
      </c>
      <c r="T16">
        <f>ROUND((Tabulka510591214[[#This Row],[KAPACITA SLUŽBY]]/70)*100,2)</f>
        <v>4.29</v>
      </c>
      <c r="AA16">
        <v>6540748</v>
      </c>
      <c r="AB16" t="s">
        <v>619</v>
      </c>
    </row>
    <row r="17" spans="2:28" ht="39.950000000000003" customHeight="1">
      <c r="B17" s="77" t="s">
        <v>605</v>
      </c>
      <c r="C17" s="78">
        <v>1</v>
      </c>
      <c r="D17" s="79" t="s">
        <v>41</v>
      </c>
      <c r="E17" s="80">
        <v>24153621</v>
      </c>
      <c r="F17" s="81" t="s">
        <v>621</v>
      </c>
      <c r="G17" s="82">
        <v>4816270</v>
      </c>
      <c r="H17" s="83">
        <v>1</v>
      </c>
      <c r="I17" s="81" t="s">
        <v>37</v>
      </c>
      <c r="J17" s="81" t="s">
        <v>618</v>
      </c>
      <c r="K17" s="81" t="s">
        <v>622</v>
      </c>
      <c r="L17" s="81" t="s">
        <v>609</v>
      </c>
      <c r="M17" s="84">
        <v>14.1</v>
      </c>
      <c r="N17" s="85">
        <v>14.1</v>
      </c>
      <c r="O17" s="84"/>
      <c r="P17" s="84"/>
      <c r="Q17" s="84"/>
      <c r="R17" s="84"/>
      <c r="S17" s="98">
        <f>Tabulka510591214[[#This Row],[Celkové maximální úvazky]]-Tabulka510591214[[#This Row],[KAPACITA SLUŽBY]]</f>
        <v>6.0400000000000009</v>
      </c>
      <c r="T17">
        <f>ROUND((Tabulka510591214[[#This Row],[KAPACITA SLUŽBY]]/70)*100,2)</f>
        <v>20.14</v>
      </c>
      <c r="AA17">
        <v>4816270</v>
      </c>
      <c r="AB17" t="s">
        <v>621</v>
      </c>
    </row>
    <row r="18" spans="2:28" ht="39.950000000000003" customHeight="1">
      <c r="B18" s="77" t="s">
        <v>605</v>
      </c>
      <c r="C18" s="78">
        <v>0</v>
      </c>
      <c r="D18" s="79" t="s">
        <v>43</v>
      </c>
      <c r="E18" s="80">
        <v>43873499</v>
      </c>
      <c r="F18" s="81" t="s">
        <v>623</v>
      </c>
      <c r="G18" s="82">
        <v>3995396</v>
      </c>
      <c r="H18" s="83">
        <v>1</v>
      </c>
      <c r="I18" s="81" t="s">
        <v>562</v>
      </c>
      <c r="J18" s="81" t="s">
        <v>624</v>
      </c>
      <c r="K18" s="81" t="s">
        <v>625</v>
      </c>
      <c r="L18" s="81" t="s">
        <v>598</v>
      </c>
      <c r="M18" s="99">
        <v>27</v>
      </c>
      <c r="N18" s="99"/>
      <c r="O18" s="99">
        <v>27</v>
      </c>
      <c r="P18" s="99"/>
      <c r="Q18" s="99"/>
      <c r="R18" s="99"/>
      <c r="S18" s="98"/>
      <c r="AA18">
        <v>3995396</v>
      </c>
      <c r="AB18" t="s">
        <v>623</v>
      </c>
    </row>
    <row r="19" spans="2:28" ht="39.950000000000003" customHeight="1">
      <c r="B19" s="77" t="s">
        <v>605</v>
      </c>
      <c r="C19" s="78">
        <v>0</v>
      </c>
      <c r="D19" s="79" t="s">
        <v>43</v>
      </c>
      <c r="E19" s="80">
        <v>43873499</v>
      </c>
      <c r="F19" s="81" t="s">
        <v>623</v>
      </c>
      <c r="G19" s="82">
        <v>8168193</v>
      </c>
      <c r="H19" s="83">
        <v>1</v>
      </c>
      <c r="I19" s="81" t="s">
        <v>40</v>
      </c>
      <c r="J19" s="81" t="s">
        <v>618</v>
      </c>
      <c r="K19" s="81" t="s">
        <v>625</v>
      </c>
      <c r="L19" s="81" t="s">
        <v>598</v>
      </c>
      <c r="M19" s="99">
        <v>27</v>
      </c>
      <c r="N19" s="99"/>
      <c r="O19" s="99">
        <v>27</v>
      </c>
      <c r="P19" s="99"/>
      <c r="Q19" s="99"/>
      <c r="R19" s="99"/>
      <c r="S19" s="98"/>
      <c r="AA19">
        <v>8168193</v>
      </c>
      <c r="AB19" t="s">
        <v>623</v>
      </c>
    </row>
    <row r="20" spans="2:28" ht="39.950000000000003" customHeight="1">
      <c r="B20" s="77" t="s">
        <v>605</v>
      </c>
      <c r="C20" s="78">
        <v>0</v>
      </c>
      <c r="D20" s="79" t="s">
        <v>43</v>
      </c>
      <c r="E20" s="80">
        <v>43873499</v>
      </c>
      <c r="F20" s="81" t="s">
        <v>623</v>
      </c>
      <c r="G20" s="82">
        <v>5839483</v>
      </c>
      <c r="H20" s="83">
        <v>1</v>
      </c>
      <c r="I20" s="81" t="s">
        <v>45</v>
      </c>
      <c r="J20" s="81" t="s">
        <v>626</v>
      </c>
      <c r="K20" s="81" t="s">
        <v>625</v>
      </c>
      <c r="L20" s="81" t="s">
        <v>609</v>
      </c>
      <c r="M20" s="84">
        <v>1.25</v>
      </c>
      <c r="N20" s="85">
        <v>1.25</v>
      </c>
      <c r="O20" s="84"/>
      <c r="P20" s="84"/>
      <c r="Q20" s="84"/>
      <c r="R20" s="84"/>
      <c r="S20" s="98">
        <f>Tabulka510591214[[#This Row],[Celkové maximální úvazky]]-Tabulka510591214[[#This Row],[KAPACITA SLUŽBY]]</f>
        <v>0.54</v>
      </c>
      <c r="T20">
        <f>ROUND((Tabulka510591214[[#This Row],[KAPACITA SLUŽBY]]/70)*100,2)</f>
        <v>1.79</v>
      </c>
      <c r="AA20">
        <v>5839483</v>
      </c>
      <c r="AB20" t="s">
        <v>623</v>
      </c>
    </row>
    <row r="21" spans="2:28" ht="39.950000000000003" customHeight="1">
      <c r="B21" s="77" t="s">
        <v>605</v>
      </c>
      <c r="C21" s="78">
        <v>0</v>
      </c>
      <c r="D21" s="79" t="s">
        <v>43</v>
      </c>
      <c r="E21" s="80">
        <v>43873499</v>
      </c>
      <c r="F21" s="81" t="s">
        <v>623</v>
      </c>
      <c r="G21" s="82">
        <v>7026827</v>
      </c>
      <c r="H21" s="83">
        <v>1</v>
      </c>
      <c r="I21" s="81" t="s">
        <v>46</v>
      </c>
      <c r="J21" s="81" t="s">
        <v>627</v>
      </c>
      <c r="K21" s="81" t="s">
        <v>628</v>
      </c>
      <c r="L21" s="81" t="s">
        <v>609</v>
      </c>
      <c r="M21" s="84">
        <v>1.9</v>
      </c>
      <c r="N21" s="85">
        <v>1.9</v>
      </c>
      <c r="O21" s="84"/>
      <c r="P21" s="84"/>
      <c r="Q21" s="84"/>
      <c r="R21" s="84"/>
      <c r="S21" s="98">
        <f>Tabulka510591214[[#This Row],[Celkové maximální úvazky]]-Tabulka510591214[[#This Row],[KAPACITA SLUŽBY]]</f>
        <v>0.81</v>
      </c>
      <c r="T21">
        <f>ROUND((Tabulka510591214[[#This Row],[KAPACITA SLUŽBY]]/70)*100,2)</f>
        <v>2.71</v>
      </c>
      <c r="AA21">
        <v>7026827</v>
      </c>
      <c r="AB21" t="s">
        <v>623</v>
      </c>
    </row>
    <row r="22" spans="2:28" ht="39.950000000000003" customHeight="1">
      <c r="B22" s="100" t="s">
        <v>605</v>
      </c>
      <c r="C22" s="101">
        <v>1</v>
      </c>
      <c r="D22" s="102" t="s">
        <v>43</v>
      </c>
      <c r="E22" s="103">
        <v>43873499</v>
      </c>
      <c r="F22" s="104" t="s">
        <v>623</v>
      </c>
      <c r="G22" s="105">
        <v>1048270</v>
      </c>
      <c r="H22" s="106">
        <v>1</v>
      </c>
      <c r="I22" s="104" t="s">
        <v>21</v>
      </c>
      <c r="J22" s="104" t="s">
        <v>618</v>
      </c>
      <c r="K22" s="104" t="s">
        <v>625</v>
      </c>
      <c r="L22" s="104" t="s">
        <v>629</v>
      </c>
      <c r="M22" s="107">
        <v>5000</v>
      </c>
      <c r="N22" s="107"/>
      <c r="O22" s="107"/>
      <c r="P22" s="107">
        <v>5000</v>
      </c>
      <c r="Q22" s="107"/>
      <c r="R22" s="107"/>
      <c r="S22" s="98"/>
      <c r="AA22">
        <v>1048270</v>
      </c>
      <c r="AB22" t="s">
        <v>623</v>
      </c>
    </row>
    <row r="23" spans="2:28" ht="39.950000000000003" customHeight="1">
      <c r="B23" s="100" t="s">
        <v>605</v>
      </c>
      <c r="C23" s="101">
        <v>1</v>
      </c>
      <c r="D23" s="102" t="s">
        <v>630</v>
      </c>
      <c r="E23" s="103">
        <v>26115841</v>
      </c>
      <c r="F23" s="104" t="s">
        <v>606</v>
      </c>
      <c r="G23" s="105">
        <v>3449343</v>
      </c>
      <c r="H23" s="106">
        <v>1</v>
      </c>
      <c r="I23" s="104" t="s">
        <v>562</v>
      </c>
      <c r="J23" s="104" t="s">
        <v>624</v>
      </c>
      <c r="K23" s="104" t="s">
        <v>631</v>
      </c>
      <c r="L23" s="104" t="s">
        <v>598</v>
      </c>
      <c r="M23" s="108">
        <v>34</v>
      </c>
      <c r="N23" s="108"/>
      <c r="O23" s="99">
        <v>34</v>
      </c>
      <c r="P23" s="99"/>
      <c r="Q23" s="99"/>
      <c r="R23" s="108"/>
      <c r="S23" s="98"/>
      <c r="AA23">
        <v>3449343</v>
      </c>
      <c r="AB23" t="s">
        <v>606</v>
      </c>
    </row>
    <row r="24" spans="2:28" ht="39.950000000000003" customHeight="1">
      <c r="B24" s="77" t="s">
        <v>605</v>
      </c>
      <c r="C24" s="78">
        <v>0</v>
      </c>
      <c r="D24" s="79" t="s">
        <v>47</v>
      </c>
      <c r="E24" s="80">
        <v>71234438</v>
      </c>
      <c r="F24" s="81" t="s">
        <v>632</v>
      </c>
      <c r="G24" s="82">
        <v>4998037</v>
      </c>
      <c r="H24" s="83">
        <v>1</v>
      </c>
      <c r="I24" s="81" t="s">
        <v>49</v>
      </c>
      <c r="J24" s="81" t="s">
        <v>607</v>
      </c>
      <c r="K24" s="81" t="s">
        <v>631</v>
      </c>
      <c r="L24" s="81" t="s">
        <v>598</v>
      </c>
      <c r="M24" s="99">
        <v>35</v>
      </c>
      <c r="N24" s="99"/>
      <c r="O24" s="99">
        <v>35</v>
      </c>
      <c r="P24" s="99"/>
      <c r="Q24" s="99"/>
      <c r="R24" s="99"/>
      <c r="S24" s="98"/>
      <c r="AA24">
        <v>4998037</v>
      </c>
      <c r="AB24" t="s">
        <v>632</v>
      </c>
    </row>
    <row r="25" spans="2:28" ht="39.950000000000003" customHeight="1">
      <c r="B25" s="77" t="s">
        <v>605</v>
      </c>
      <c r="C25" s="78">
        <v>1</v>
      </c>
      <c r="D25" s="79" t="s">
        <v>47</v>
      </c>
      <c r="E25" s="80">
        <v>71234438</v>
      </c>
      <c r="F25" s="81" t="s">
        <v>632</v>
      </c>
      <c r="G25" s="82">
        <v>5157699</v>
      </c>
      <c r="H25" s="83">
        <v>1</v>
      </c>
      <c r="I25" s="81" t="s">
        <v>50</v>
      </c>
      <c r="J25" s="81" t="s">
        <v>607</v>
      </c>
      <c r="K25" s="81" t="s">
        <v>631</v>
      </c>
      <c r="L25" s="81" t="s">
        <v>598</v>
      </c>
      <c r="M25" s="99">
        <v>63</v>
      </c>
      <c r="N25" s="99"/>
      <c r="O25" s="99">
        <v>63</v>
      </c>
      <c r="P25" s="99"/>
      <c r="Q25" s="99"/>
      <c r="R25" s="99"/>
      <c r="S25" s="98"/>
      <c r="AA25">
        <v>5157699</v>
      </c>
      <c r="AB25" t="s">
        <v>632</v>
      </c>
    </row>
    <row r="26" spans="2:28" ht="39.950000000000003" customHeight="1">
      <c r="B26" s="77" t="s">
        <v>605</v>
      </c>
      <c r="C26" s="78">
        <v>0</v>
      </c>
      <c r="D26" s="79" t="s">
        <v>47</v>
      </c>
      <c r="E26" s="80">
        <v>71234438</v>
      </c>
      <c r="F26" s="81" t="s">
        <v>632</v>
      </c>
      <c r="G26" s="82">
        <v>9744428</v>
      </c>
      <c r="H26" s="83">
        <v>1</v>
      </c>
      <c r="I26" s="81" t="s">
        <v>422</v>
      </c>
      <c r="J26" s="81" t="s">
        <v>633</v>
      </c>
      <c r="K26" s="81" t="s">
        <v>631</v>
      </c>
      <c r="L26" s="81" t="s">
        <v>609</v>
      </c>
      <c r="M26" s="84">
        <v>1</v>
      </c>
      <c r="N26" s="85">
        <v>1</v>
      </c>
      <c r="O26" s="84"/>
      <c r="P26" s="84"/>
      <c r="Q26" s="84"/>
      <c r="R26" s="84"/>
      <c r="S26" s="98">
        <f>Tabulka510591214[[#This Row],[Celkové maximální úvazky]]-Tabulka510591214[[#This Row],[KAPACITA SLUŽBY]]</f>
        <v>0.42999999999999994</v>
      </c>
      <c r="T26">
        <f>ROUND((Tabulka510591214[[#This Row],[KAPACITA SLUŽBY]]/70)*100,2)</f>
        <v>1.43</v>
      </c>
      <c r="AA26">
        <v>9744428</v>
      </c>
      <c r="AB26" t="s">
        <v>632</v>
      </c>
    </row>
    <row r="27" spans="2:28" ht="39.950000000000003" customHeight="1">
      <c r="B27" s="77" t="s">
        <v>605</v>
      </c>
      <c r="C27" s="78">
        <v>1</v>
      </c>
      <c r="D27" s="79" t="s">
        <v>530</v>
      </c>
      <c r="E27" s="109" t="s">
        <v>634</v>
      </c>
      <c r="F27" s="79" t="s">
        <v>606</v>
      </c>
      <c r="G27" s="110">
        <v>4301301</v>
      </c>
      <c r="H27" s="83">
        <v>1</v>
      </c>
      <c r="I27" s="81" t="s">
        <v>46</v>
      </c>
      <c r="J27" s="81" t="s">
        <v>635</v>
      </c>
      <c r="K27" s="81" t="s">
        <v>636</v>
      </c>
      <c r="L27" s="81" t="s">
        <v>609</v>
      </c>
      <c r="M27" s="84">
        <v>2</v>
      </c>
      <c r="N27" s="85">
        <v>2</v>
      </c>
      <c r="O27" s="84"/>
      <c r="P27" s="84"/>
      <c r="Q27" s="84"/>
      <c r="R27" s="84"/>
      <c r="S27" s="98">
        <f>Tabulka510591214[[#This Row],[Celkové maximální úvazky]]-Tabulka510591214[[#This Row],[KAPACITA SLUŽBY]]</f>
        <v>0.85999999999999988</v>
      </c>
      <c r="T27">
        <f>ROUND((Tabulka510591214[[#This Row],[KAPACITA SLUŽBY]]/70)*100,2)</f>
        <v>2.86</v>
      </c>
      <c r="AA27">
        <v>4301301</v>
      </c>
      <c r="AB27" t="s">
        <v>606</v>
      </c>
    </row>
    <row r="28" spans="2:28" ht="39.950000000000003" customHeight="1">
      <c r="B28" s="100" t="s">
        <v>605</v>
      </c>
      <c r="C28" s="78">
        <v>0</v>
      </c>
      <c r="D28" s="102" t="s">
        <v>51</v>
      </c>
      <c r="E28" s="103" t="s">
        <v>52</v>
      </c>
      <c r="F28" s="104" t="s">
        <v>621</v>
      </c>
      <c r="G28" s="111">
        <v>4597490</v>
      </c>
      <c r="H28" s="83">
        <v>1</v>
      </c>
      <c r="I28" s="104" t="s">
        <v>25</v>
      </c>
      <c r="J28" s="104" t="s">
        <v>618</v>
      </c>
      <c r="K28" s="104" t="s">
        <v>637</v>
      </c>
      <c r="L28" s="104" t="s">
        <v>609</v>
      </c>
      <c r="M28" s="112">
        <v>3</v>
      </c>
      <c r="N28" s="85">
        <v>3</v>
      </c>
      <c r="O28" s="112"/>
      <c r="P28" s="112"/>
      <c r="Q28" s="112"/>
      <c r="R28" s="112"/>
      <c r="S28" s="98">
        <f>Tabulka510591214[[#This Row],[Celkové maximální úvazky]]-Tabulka510591214[[#This Row],[KAPACITA SLUŽBY]]</f>
        <v>1.29</v>
      </c>
      <c r="T28">
        <f>ROUND((Tabulka510591214[[#This Row],[KAPACITA SLUŽBY]]/70)*100,2)</f>
        <v>4.29</v>
      </c>
      <c r="AA28">
        <v>4597490</v>
      </c>
      <c r="AB28" t="s">
        <v>621</v>
      </c>
    </row>
    <row r="29" spans="2:28" ht="39.950000000000003" customHeight="1">
      <c r="B29" s="77" t="s">
        <v>605</v>
      </c>
      <c r="C29" s="78">
        <v>0</v>
      </c>
      <c r="D29" s="79" t="s">
        <v>51</v>
      </c>
      <c r="E29" s="80">
        <v>27656535</v>
      </c>
      <c r="F29" s="81" t="s">
        <v>621</v>
      </c>
      <c r="G29" s="82">
        <v>8651176</v>
      </c>
      <c r="H29" s="83">
        <v>1</v>
      </c>
      <c r="I29" s="81" t="s">
        <v>40</v>
      </c>
      <c r="J29" s="81" t="s">
        <v>618</v>
      </c>
      <c r="K29" s="81" t="s">
        <v>616</v>
      </c>
      <c r="L29" s="81" t="s">
        <v>598</v>
      </c>
      <c r="M29" s="99">
        <v>90</v>
      </c>
      <c r="N29" s="99"/>
      <c r="O29" s="99">
        <v>90</v>
      </c>
      <c r="P29" s="99"/>
      <c r="Q29" s="99"/>
      <c r="R29" s="99"/>
      <c r="S29" s="98"/>
      <c r="AA29">
        <v>8651176</v>
      </c>
      <c r="AB29" t="s">
        <v>621</v>
      </c>
    </row>
    <row r="30" spans="2:28" ht="39.950000000000003" customHeight="1">
      <c r="B30" s="77" t="s">
        <v>605</v>
      </c>
      <c r="C30" s="78">
        <v>0</v>
      </c>
      <c r="D30" s="79" t="s">
        <v>51</v>
      </c>
      <c r="E30" s="80">
        <v>27656535</v>
      </c>
      <c r="F30" s="81" t="s">
        <v>621</v>
      </c>
      <c r="G30" s="82">
        <v>3641763</v>
      </c>
      <c r="H30" s="83">
        <v>1</v>
      </c>
      <c r="I30" s="81" t="s">
        <v>30</v>
      </c>
      <c r="J30" s="81" t="s">
        <v>613</v>
      </c>
      <c r="K30" s="81" t="s">
        <v>616</v>
      </c>
      <c r="L30" s="81" t="s">
        <v>598</v>
      </c>
      <c r="M30" s="99">
        <v>58</v>
      </c>
      <c r="N30" s="99"/>
      <c r="O30" s="99">
        <v>58</v>
      </c>
      <c r="P30" s="99"/>
      <c r="Q30" s="99"/>
      <c r="R30" s="99"/>
      <c r="S30" s="98"/>
      <c r="AA30">
        <v>3641763</v>
      </c>
      <c r="AB30" t="s">
        <v>621</v>
      </c>
    </row>
    <row r="31" spans="2:28" ht="39.950000000000003" customHeight="1">
      <c r="B31" s="77" t="s">
        <v>605</v>
      </c>
      <c r="C31" s="78">
        <v>0</v>
      </c>
      <c r="D31" s="79" t="s">
        <v>51</v>
      </c>
      <c r="E31" s="80">
        <v>27656535</v>
      </c>
      <c r="F31" s="81" t="s">
        <v>621</v>
      </c>
      <c r="G31" s="82">
        <v>6193432</v>
      </c>
      <c r="H31" s="83">
        <v>1</v>
      </c>
      <c r="I31" s="81" t="s">
        <v>30</v>
      </c>
      <c r="J31" s="81" t="s">
        <v>613</v>
      </c>
      <c r="K31" s="81" t="s">
        <v>631</v>
      </c>
      <c r="L31" s="81" t="s">
        <v>598</v>
      </c>
      <c r="M31" s="99">
        <v>100</v>
      </c>
      <c r="N31" s="99"/>
      <c r="O31" s="99">
        <v>100</v>
      </c>
      <c r="P31" s="99"/>
      <c r="Q31" s="99"/>
      <c r="R31" s="99"/>
      <c r="S31" s="98"/>
      <c r="AA31">
        <v>6193432</v>
      </c>
      <c r="AB31" t="s">
        <v>621</v>
      </c>
    </row>
    <row r="32" spans="2:28" ht="39.950000000000003" customHeight="1">
      <c r="B32" s="77" t="s">
        <v>605</v>
      </c>
      <c r="C32" s="78">
        <v>1</v>
      </c>
      <c r="D32" s="79" t="s">
        <v>51</v>
      </c>
      <c r="E32" s="80">
        <v>27656535</v>
      </c>
      <c r="F32" s="81" t="s">
        <v>621</v>
      </c>
      <c r="G32" s="82">
        <v>2900164</v>
      </c>
      <c r="H32" s="83">
        <v>1</v>
      </c>
      <c r="I32" s="81" t="s">
        <v>610</v>
      </c>
      <c r="J32" s="81" t="s">
        <v>618</v>
      </c>
      <c r="K32" s="81" t="s">
        <v>631</v>
      </c>
      <c r="L32" s="81" t="s">
        <v>598</v>
      </c>
      <c r="M32" s="99">
        <v>5</v>
      </c>
      <c r="N32" s="99"/>
      <c r="O32" s="99">
        <v>5</v>
      </c>
      <c r="P32" s="99"/>
      <c r="Q32" s="99"/>
      <c r="R32" s="99"/>
      <c r="S32" s="98"/>
      <c r="AA32">
        <v>2900164</v>
      </c>
      <c r="AB32" t="s">
        <v>621</v>
      </c>
    </row>
    <row r="33" spans="2:28" ht="39.950000000000003" customHeight="1">
      <c r="B33" s="77" t="s">
        <v>605</v>
      </c>
      <c r="C33" s="78">
        <v>0</v>
      </c>
      <c r="D33" s="79" t="s">
        <v>51</v>
      </c>
      <c r="E33" s="80">
        <v>27656535</v>
      </c>
      <c r="F33" s="81" t="s">
        <v>621</v>
      </c>
      <c r="G33" s="82">
        <v>5096770</v>
      </c>
      <c r="H33" s="83">
        <v>1</v>
      </c>
      <c r="I33" s="81" t="s">
        <v>610</v>
      </c>
      <c r="J33" s="81" t="s">
        <v>618</v>
      </c>
      <c r="K33" s="81" t="s">
        <v>616</v>
      </c>
      <c r="L33" s="81" t="s">
        <v>598</v>
      </c>
      <c r="M33" s="99">
        <v>10</v>
      </c>
      <c r="N33" s="99"/>
      <c r="O33" s="99">
        <v>10</v>
      </c>
      <c r="P33" s="99"/>
      <c r="Q33" s="99"/>
      <c r="R33" s="99"/>
      <c r="S33" s="98"/>
      <c r="AA33">
        <v>5096770</v>
      </c>
      <c r="AB33" t="s">
        <v>621</v>
      </c>
    </row>
    <row r="34" spans="2:28" ht="39.950000000000003" customHeight="1">
      <c r="B34" s="77" t="s">
        <v>605</v>
      </c>
      <c r="C34" s="78">
        <v>1</v>
      </c>
      <c r="D34" s="79" t="s">
        <v>84</v>
      </c>
      <c r="E34" s="80" t="s">
        <v>85</v>
      </c>
      <c r="F34" s="81" t="s">
        <v>632</v>
      </c>
      <c r="G34" s="82">
        <v>1254505</v>
      </c>
      <c r="H34" s="83">
        <v>1</v>
      </c>
      <c r="I34" s="81" t="s">
        <v>25</v>
      </c>
      <c r="J34" s="81" t="s">
        <v>633</v>
      </c>
      <c r="K34" s="81" t="s">
        <v>638</v>
      </c>
      <c r="L34" s="81" t="s">
        <v>609</v>
      </c>
      <c r="M34" s="84">
        <v>17.57</v>
      </c>
      <c r="N34" s="85">
        <v>17.57</v>
      </c>
      <c r="O34" s="84"/>
      <c r="P34" s="84"/>
      <c r="Q34" s="84"/>
      <c r="R34" s="84"/>
      <c r="S34" s="98">
        <f>Tabulka510591214[[#This Row],[Celkové maximální úvazky]]-Tabulka510591214[[#This Row],[KAPACITA SLUŽBY]]</f>
        <v>7.5300000000000011</v>
      </c>
      <c r="T34">
        <f>ROUND((Tabulka510591214[[#This Row],[KAPACITA SLUŽBY]]/70)*100,2)</f>
        <v>25.1</v>
      </c>
      <c r="AA34">
        <v>1254505</v>
      </c>
      <c r="AB34" t="s">
        <v>632</v>
      </c>
    </row>
    <row r="35" spans="2:28" ht="39.950000000000003" customHeight="1">
      <c r="B35" s="77" t="s">
        <v>605</v>
      </c>
      <c r="C35" s="78">
        <v>0</v>
      </c>
      <c r="D35" s="113" t="s">
        <v>84</v>
      </c>
      <c r="E35" s="80" t="s">
        <v>85</v>
      </c>
      <c r="F35" s="81" t="s">
        <v>632</v>
      </c>
      <c r="G35" s="82">
        <v>1111514</v>
      </c>
      <c r="H35" s="83">
        <v>1</v>
      </c>
      <c r="I35" s="81" t="s">
        <v>639</v>
      </c>
      <c r="J35" s="81" t="s">
        <v>633</v>
      </c>
      <c r="K35" s="81" t="s">
        <v>638</v>
      </c>
      <c r="L35" s="81" t="s">
        <v>598</v>
      </c>
      <c r="M35" s="99">
        <v>23</v>
      </c>
      <c r="N35" s="99"/>
      <c r="O35" s="99">
        <v>23</v>
      </c>
      <c r="P35" s="99"/>
      <c r="Q35" s="99"/>
      <c r="R35" s="99"/>
      <c r="S35" s="98"/>
      <c r="AA35">
        <v>1111514</v>
      </c>
      <c r="AB35" t="s">
        <v>632</v>
      </c>
    </row>
    <row r="36" spans="2:28" ht="39.950000000000003" customHeight="1">
      <c r="B36" s="77" t="s">
        <v>605</v>
      </c>
      <c r="C36" s="78">
        <v>0</v>
      </c>
      <c r="D36" s="79" t="s">
        <v>84</v>
      </c>
      <c r="E36" s="80" t="s">
        <v>85</v>
      </c>
      <c r="F36" s="81" t="s">
        <v>632</v>
      </c>
      <c r="G36" s="82">
        <v>6384690</v>
      </c>
      <c r="H36" s="83">
        <v>1</v>
      </c>
      <c r="I36" s="81" t="s">
        <v>50</v>
      </c>
      <c r="J36" s="81" t="s">
        <v>633</v>
      </c>
      <c r="K36" s="81" t="s">
        <v>638</v>
      </c>
      <c r="L36" s="81" t="s">
        <v>598</v>
      </c>
      <c r="M36" s="99">
        <v>15</v>
      </c>
      <c r="N36" s="99"/>
      <c r="O36" s="99">
        <v>15</v>
      </c>
      <c r="P36" s="99"/>
      <c r="Q36" s="99"/>
      <c r="R36" s="99"/>
      <c r="S36" s="98"/>
      <c r="AA36">
        <v>6384690</v>
      </c>
      <c r="AB36" t="s">
        <v>632</v>
      </c>
    </row>
    <row r="37" spans="2:28" ht="39.950000000000003" customHeight="1">
      <c r="B37" s="77" t="s">
        <v>605</v>
      </c>
      <c r="C37" s="78">
        <v>0</v>
      </c>
      <c r="D37" s="79" t="s">
        <v>84</v>
      </c>
      <c r="E37" s="80" t="s">
        <v>85</v>
      </c>
      <c r="F37" s="81" t="s">
        <v>632</v>
      </c>
      <c r="G37" s="82">
        <v>2889779</v>
      </c>
      <c r="H37" s="83">
        <v>1</v>
      </c>
      <c r="I37" s="81" t="s">
        <v>610</v>
      </c>
      <c r="J37" s="81" t="s">
        <v>607</v>
      </c>
      <c r="K37" s="81" t="s">
        <v>638</v>
      </c>
      <c r="L37" s="81" t="s">
        <v>598</v>
      </c>
      <c r="M37" s="99">
        <v>5</v>
      </c>
      <c r="N37" s="99"/>
      <c r="O37" s="99">
        <v>5</v>
      </c>
      <c r="P37" s="99"/>
      <c r="Q37" s="99"/>
      <c r="R37" s="99"/>
      <c r="S37" s="98"/>
      <c r="AA37">
        <v>2889779</v>
      </c>
      <c r="AB37" t="s">
        <v>632</v>
      </c>
    </row>
    <row r="38" spans="2:28" ht="39.950000000000003" customHeight="1">
      <c r="B38" s="77" t="s">
        <v>605</v>
      </c>
      <c r="C38" s="78">
        <v>0</v>
      </c>
      <c r="D38" s="113" t="s">
        <v>84</v>
      </c>
      <c r="E38" s="80" t="s">
        <v>85</v>
      </c>
      <c r="F38" s="81" t="s">
        <v>632</v>
      </c>
      <c r="G38" s="82">
        <v>4566456</v>
      </c>
      <c r="H38" s="83">
        <v>1</v>
      </c>
      <c r="I38" s="81" t="s">
        <v>80</v>
      </c>
      <c r="J38" s="81" t="s">
        <v>633</v>
      </c>
      <c r="K38" s="81" t="s">
        <v>638</v>
      </c>
      <c r="L38" s="81" t="s">
        <v>598</v>
      </c>
      <c r="M38" s="99">
        <v>19</v>
      </c>
      <c r="N38" s="99"/>
      <c r="O38" s="99">
        <v>19</v>
      </c>
      <c r="P38" s="99"/>
      <c r="Q38" s="99"/>
      <c r="R38" s="99"/>
      <c r="S38" s="98"/>
      <c r="AA38">
        <v>4566456</v>
      </c>
      <c r="AB38" t="s">
        <v>632</v>
      </c>
    </row>
    <row r="39" spans="2:28" ht="39.950000000000003" customHeight="1">
      <c r="B39" s="77" t="s">
        <v>605</v>
      </c>
      <c r="C39" s="78">
        <v>1</v>
      </c>
      <c r="D39" s="79" t="s">
        <v>53</v>
      </c>
      <c r="E39" s="80">
        <v>22665005</v>
      </c>
      <c r="F39" s="81" t="s">
        <v>606</v>
      </c>
      <c r="G39" s="109">
        <v>6711298</v>
      </c>
      <c r="H39" s="83">
        <v>1</v>
      </c>
      <c r="I39" s="81" t="s">
        <v>46</v>
      </c>
      <c r="J39" s="81" t="s">
        <v>640</v>
      </c>
      <c r="K39" s="81" t="s">
        <v>628</v>
      </c>
      <c r="L39" s="81" t="s">
        <v>609</v>
      </c>
      <c r="M39" s="84">
        <v>0.3</v>
      </c>
      <c r="N39" s="85">
        <v>0.3</v>
      </c>
      <c r="O39" s="84"/>
      <c r="P39" s="84"/>
      <c r="Q39" s="84"/>
      <c r="R39" s="84"/>
      <c r="S39" s="98">
        <f>Tabulka510591214[[#This Row],[Celkové maximální úvazky]]-Tabulka510591214[[#This Row],[KAPACITA SLUŽBY]]</f>
        <v>0.13</v>
      </c>
      <c r="T39">
        <f>ROUND((Tabulka510591214[[#This Row],[KAPACITA SLUŽBY]]/70)*100,2)</f>
        <v>0.43</v>
      </c>
      <c r="AA39">
        <v>6711298</v>
      </c>
      <c r="AB39" t="s">
        <v>606</v>
      </c>
    </row>
    <row r="40" spans="2:28" ht="39.950000000000003" customHeight="1">
      <c r="B40" s="77" t="s">
        <v>605</v>
      </c>
      <c r="C40" s="78">
        <v>0</v>
      </c>
      <c r="D40" s="79" t="s">
        <v>641</v>
      </c>
      <c r="E40" s="80" t="s">
        <v>56</v>
      </c>
      <c r="F40" s="81" t="s">
        <v>606</v>
      </c>
      <c r="G40" s="82">
        <v>8825421</v>
      </c>
      <c r="H40" s="114">
        <v>1</v>
      </c>
      <c r="I40" s="81" t="s">
        <v>40</v>
      </c>
      <c r="J40" s="81" t="s">
        <v>618</v>
      </c>
      <c r="K40" s="81" t="s">
        <v>636</v>
      </c>
      <c r="L40" s="81" t="s">
        <v>598</v>
      </c>
      <c r="M40" s="99">
        <v>44</v>
      </c>
      <c r="N40" s="99"/>
      <c r="O40" s="99">
        <v>44</v>
      </c>
      <c r="P40" s="99"/>
      <c r="Q40" s="99"/>
      <c r="R40" s="99"/>
      <c r="S40" s="98"/>
      <c r="AA40">
        <v>8825421</v>
      </c>
      <c r="AB40" t="s">
        <v>606</v>
      </c>
    </row>
    <row r="41" spans="2:28" ht="39.950000000000003" customHeight="1">
      <c r="B41" s="77" t="s">
        <v>605</v>
      </c>
      <c r="C41" s="78">
        <v>1</v>
      </c>
      <c r="D41" s="79" t="s">
        <v>641</v>
      </c>
      <c r="E41" s="80" t="s">
        <v>56</v>
      </c>
      <c r="F41" s="81" t="s">
        <v>606</v>
      </c>
      <c r="G41" s="82">
        <v>8363211</v>
      </c>
      <c r="H41" s="114">
        <v>1</v>
      </c>
      <c r="I41" s="81" t="s">
        <v>610</v>
      </c>
      <c r="J41" s="81" t="s">
        <v>618</v>
      </c>
      <c r="K41" s="81" t="s">
        <v>636</v>
      </c>
      <c r="L41" s="81" t="s">
        <v>598</v>
      </c>
      <c r="M41" s="99">
        <v>6</v>
      </c>
      <c r="N41" s="99"/>
      <c r="O41" s="99">
        <v>6</v>
      </c>
      <c r="P41" s="99"/>
      <c r="Q41" s="99"/>
      <c r="R41" s="99"/>
      <c r="S41" s="98"/>
      <c r="AA41">
        <v>8363211</v>
      </c>
      <c r="AB41" t="s">
        <v>606</v>
      </c>
    </row>
    <row r="42" spans="2:28" ht="39.950000000000003" customHeight="1">
      <c r="B42" s="77" t="s">
        <v>605</v>
      </c>
      <c r="C42" s="78">
        <v>0</v>
      </c>
      <c r="D42" s="79" t="s">
        <v>642</v>
      </c>
      <c r="E42" s="80" t="s">
        <v>58</v>
      </c>
      <c r="F42" s="81" t="s">
        <v>606</v>
      </c>
      <c r="G42" s="82">
        <v>3762482</v>
      </c>
      <c r="H42" s="83">
        <v>1</v>
      </c>
      <c r="I42" s="81" t="s">
        <v>414</v>
      </c>
      <c r="J42" s="81" t="s">
        <v>643</v>
      </c>
      <c r="K42" s="81" t="s">
        <v>644</v>
      </c>
      <c r="L42" s="81" t="s">
        <v>609</v>
      </c>
      <c r="M42" s="84">
        <v>4.5</v>
      </c>
      <c r="N42" s="85">
        <v>4.5</v>
      </c>
      <c r="O42" s="84"/>
      <c r="P42" s="84"/>
      <c r="Q42" s="84"/>
      <c r="R42" s="84"/>
      <c r="S42" s="98">
        <f>Tabulka510591214[[#This Row],[Celkové maximální úvazky]]-Tabulka510591214[[#This Row],[KAPACITA SLUŽBY]]</f>
        <v>1.9299999999999997</v>
      </c>
      <c r="T42">
        <f>ROUND((Tabulka510591214[[#This Row],[KAPACITA SLUŽBY]]/70)*100,2)</f>
        <v>6.43</v>
      </c>
      <c r="AA42">
        <v>3762482</v>
      </c>
      <c r="AB42" t="s">
        <v>606</v>
      </c>
    </row>
    <row r="43" spans="2:28" ht="39.950000000000003" customHeight="1">
      <c r="B43" s="77" t="s">
        <v>605</v>
      </c>
      <c r="C43" s="78">
        <v>1</v>
      </c>
      <c r="D43" s="79" t="s">
        <v>642</v>
      </c>
      <c r="E43" s="80" t="s">
        <v>58</v>
      </c>
      <c r="F43" s="81" t="s">
        <v>606</v>
      </c>
      <c r="G43" s="82">
        <v>8061946</v>
      </c>
      <c r="H43" s="83">
        <v>1</v>
      </c>
      <c r="I43" s="81" t="s">
        <v>59</v>
      </c>
      <c r="J43" s="81" t="s">
        <v>643</v>
      </c>
      <c r="K43" s="81" t="s">
        <v>628</v>
      </c>
      <c r="L43" s="81" t="s">
        <v>609</v>
      </c>
      <c r="M43" s="84">
        <v>2</v>
      </c>
      <c r="N43" s="85">
        <v>2</v>
      </c>
      <c r="O43" s="84"/>
      <c r="P43" s="84"/>
      <c r="Q43" s="84"/>
      <c r="R43" s="84"/>
      <c r="S43" s="98">
        <f>Tabulka510591214[[#This Row],[Celkové maximální úvazky]]-Tabulka510591214[[#This Row],[KAPACITA SLUŽBY]]</f>
        <v>0.85999999999999988</v>
      </c>
      <c r="T43">
        <f>ROUND((Tabulka510591214[[#This Row],[KAPACITA SLUŽBY]]/70)*100,2)</f>
        <v>2.86</v>
      </c>
      <c r="AA43">
        <v>8061946</v>
      </c>
      <c r="AB43" t="s">
        <v>606</v>
      </c>
    </row>
    <row r="44" spans="2:28" ht="39.950000000000003" customHeight="1">
      <c r="B44" s="77" t="s">
        <v>605</v>
      </c>
      <c r="C44" s="78">
        <v>1</v>
      </c>
      <c r="D44" s="79" t="s">
        <v>645</v>
      </c>
      <c r="E44" s="80" t="s">
        <v>61</v>
      </c>
      <c r="F44" s="81" t="s">
        <v>606</v>
      </c>
      <c r="G44" s="110">
        <v>9375088</v>
      </c>
      <c r="H44" s="83">
        <v>1</v>
      </c>
      <c r="I44" s="81" t="s">
        <v>46</v>
      </c>
      <c r="J44" s="81" t="s">
        <v>640</v>
      </c>
      <c r="K44" s="81" t="s">
        <v>628</v>
      </c>
      <c r="L44" s="81" t="s">
        <v>609</v>
      </c>
      <c r="M44" s="84">
        <v>1.6</v>
      </c>
      <c r="N44" s="85">
        <v>1.6</v>
      </c>
      <c r="O44" s="84"/>
      <c r="P44" s="84"/>
      <c r="Q44" s="84"/>
      <c r="R44" s="84"/>
      <c r="S44" s="98">
        <f>Tabulka510591214[[#This Row],[Celkové maximální úvazky]]-Tabulka510591214[[#This Row],[KAPACITA SLUŽBY]]</f>
        <v>0.69</v>
      </c>
      <c r="T44">
        <f>ROUND((Tabulka510591214[[#This Row],[KAPACITA SLUŽBY]]/70)*100,2)</f>
        <v>2.29</v>
      </c>
      <c r="AA44">
        <v>9375088</v>
      </c>
      <c r="AB44" t="s">
        <v>606</v>
      </c>
    </row>
    <row r="45" spans="2:28" ht="39.950000000000003" customHeight="1">
      <c r="B45" s="77" t="s">
        <v>605</v>
      </c>
      <c r="C45" s="78">
        <v>1</v>
      </c>
      <c r="D45" s="79" t="s">
        <v>62</v>
      </c>
      <c r="E45" s="80">
        <v>26594544</v>
      </c>
      <c r="F45" s="81" t="s">
        <v>606</v>
      </c>
      <c r="G45" s="82">
        <v>2597232</v>
      </c>
      <c r="H45" s="83">
        <v>1</v>
      </c>
      <c r="I45" s="81" t="s">
        <v>46</v>
      </c>
      <c r="J45" s="81" t="s">
        <v>646</v>
      </c>
      <c r="K45" s="81" t="s">
        <v>647</v>
      </c>
      <c r="L45" s="81" t="s">
        <v>609</v>
      </c>
      <c r="M45" s="84">
        <v>9.07</v>
      </c>
      <c r="N45" s="85">
        <v>9.07</v>
      </c>
      <c r="O45" s="84"/>
      <c r="P45" s="84"/>
      <c r="Q45" s="84"/>
      <c r="R45" s="84"/>
      <c r="S45" s="98">
        <f>Tabulka510591214[[#This Row],[Celkové maximální úvazky]]-Tabulka510591214[[#This Row],[KAPACITA SLUŽBY]]</f>
        <v>3.8900000000000006</v>
      </c>
      <c r="T45">
        <f>ROUND((Tabulka510591214[[#This Row],[KAPACITA SLUŽBY]]/70)*100,2)</f>
        <v>12.96</v>
      </c>
      <c r="AA45">
        <v>2597232</v>
      </c>
      <c r="AB45" t="s">
        <v>606</v>
      </c>
    </row>
    <row r="46" spans="2:28" ht="39.950000000000003" customHeight="1">
      <c r="B46" s="100" t="s">
        <v>605</v>
      </c>
      <c r="C46" s="101">
        <v>0</v>
      </c>
      <c r="D46" s="102" t="s">
        <v>62</v>
      </c>
      <c r="E46" s="103">
        <v>26594544</v>
      </c>
      <c r="F46" s="104" t="s">
        <v>606</v>
      </c>
      <c r="G46" s="105">
        <v>6473963</v>
      </c>
      <c r="H46" s="106">
        <v>1</v>
      </c>
      <c r="I46" s="104" t="s">
        <v>21</v>
      </c>
      <c r="J46" s="104" t="s">
        <v>607</v>
      </c>
      <c r="K46" s="104" t="s">
        <v>648</v>
      </c>
      <c r="L46" s="104" t="s">
        <v>629</v>
      </c>
      <c r="M46" s="107">
        <v>24800</v>
      </c>
      <c r="N46" s="107"/>
      <c r="O46" s="107"/>
      <c r="P46" s="107">
        <v>24800</v>
      </c>
      <c r="Q46" s="107"/>
      <c r="R46" s="107"/>
      <c r="S46" s="98"/>
      <c r="AA46">
        <v>6473963</v>
      </c>
      <c r="AB46" t="s">
        <v>606</v>
      </c>
    </row>
    <row r="47" spans="2:28" ht="39.950000000000003" customHeight="1">
      <c r="B47" s="77" t="s">
        <v>605</v>
      </c>
      <c r="C47" s="78">
        <v>0</v>
      </c>
      <c r="D47" s="113" t="s">
        <v>62</v>
      </c>
      <c r="E47" s="80">
        <v>26594544</v>
      </c>
      <c r="F47" s="81" t="s">
        <v>606</v>
      </c>
      <c r="G47" s="82">
        <v>7620360</v>
      </c>
      <c r="H47" s="83">
        <v>1</v>
      </c>
      <c r="I47" s="81" t="s">
        <v>26</v>
      </c>
      <c r="J47" s="81" t="s">
        <v>618</v>
      </c>
      <c r="K47" s="81" t="s">
        <v>649</v>
      </c>
      <c r="L47" s="81" t="s">
        <v>609</v>
      </c>
      <c r="M47" s="84">
        <v>2.37</v>
      </c>
      <c r="N47" s="85">
        <v>2.37</v>
      </c>
      <c r="O47" s="84"/>
      <c r="P47" s="84"/>
      <c r="Q47" s="84"/>
      <c r="R47" s="84"/>
      <c r="S47" s="98">
        <f>Tabulka510591214[[#This Row],[Celkové maximální úvazky]]-Tabulka510591214[[#This Row],[KAPACITA SLUŽBY]]</f>
        <v>1.02</v>
      </c>
      <c r="T47">
        <f>ROUND((Tabulka510591214[[#This Row],[KAPACITA SLUŽBY]]/70)*100,2)</f>
        <v>3.39</v>
      </c>
      <c r="AA47">
        <v>7620360</v>
      </c>
      <c r="AB47" t="s">
        <v>606</v>
      </c>
    </row>
    <row r="48" spans="2:28" ht="39.950000000000003" customHeight="1">
      <c r="B48" s="77" t="s">
        <v>605</v>
      </c>
      <c r="C48" s="78">
        <v>1</v>
      </c>
      <c r="D48" s="81" t="s">
        <v>64</v>
      </c>
      <c r="E48" s="80">
        <v>71209948</v>
      </c>
      <c r="F48" s="81" t="s">
        <v>632</v>
      </c>
      <c r="G48" s="82">
        <v>7285747</v>
      </c>
      <c r="H48" s="83">
        <v>1</v>
      </c>
      <c r="I48" s="81" t="s">
        <v>46</v>
      </c>
      <c r="J48" s="81" t="s">
        <v>635</v>
      </c>
      <c r="K48" s="81" t="s">
        <v>650</v>
      </c>
      <c r="L48" s="81" t="s">
        <v>609</v>
      </c>
      <c r="M48" s="84">
        <v>36.03</v>
      </c>
      <c r="N48" s="85">
        <v>36.03</v>
      </c>
      <c r="O48" s="84"/>
      <c r="P48" s="84"/>
      <c r="Q48" s="84"/>
      <c r="R48" s="84"/>
      <c r="S48" s="98">
        <f>Tabulka510591214[[#This Row],[Celkové maximální úvazky]]-Tabulka510591214[[#This Row],[KAPACITA SLUŽBY]]</f>
        <v>15.439999999999998</v>
      </c>
      <c r="T48">
        <f>ROUND((Tabulka510591214[[#This Row],[KAPACITA SLUŽBY]]/70)*100,2)</f>
        <v>51.47</v>
      </c>
      <c r="AA48">
        <v>7285747</v>
      </c>
      <c r="AB48" t="s">
        <v>632</v>
      </c>
    </row>
    <row r="49" spans="1:28" ht="39.950000000000003" customHeight="1">
      <c r="B49" s="77" t="s">
        <v>605</v>
      </c>
      <c r="C49" s="78">
        <v>0</v>
      </c>
      <c r="D49" s="79" t="s">
        <v>66</v>
      </c>
      <c r="E49" s="80">
        <v>42727219</v>
      </c>
      <c r="F49" s="81" t="s">
        <v>632</v>
      </c>
      <c r="G49" s="115">
        <v>6702399</v>
      </c>
      <c r="H49" s="83">
        <v>1</v>
      </c>
      <c r="I49" s="81" t="s">
        <v>40</v>
      </c>
      <c r="J49" s="81" t="s">
        <v>618</v>
      </c>
      <c r="K49" s="81" t="s">
        <v>608</v>
      </c>
      <c r="L49" s="81" t="s">
        <v>598</v>
      </c>
      <c r="M49" s="99">
        <v>139</v>
      </c>
      <c r="N49" s="99"/>
      <c r="O49" s="99">
        <v>139</v>
      </c>
      <c r="P49" s="99"/>
      <c r="Q49" s="99"/>
      <c r="R49" s="99"/>
      <c r="S49" s="98"/>
      <c r="AA49">
        <v>6702399</v>
      </c>
      <c r="AB49" t="s">
        <v>632</v>
      </c>
    </row>
    <row r="50" spans="1:28" ht="39.950000000000003" customHeight="1">
      <c r="B50" s="77" t="s">
        <v>605</v>
      </c>
      <c r="C50" s="78">
        <v>1</v>
      </c>
      <c r="D50" s="79" t="s">
        <v>66</v>
      </c>
      <c r="E50" s="80">
        <v>42727219</v>
      </c>
      <c r="F50" s="81" t="s">
        <v>632</v>
      </c>
      <c r="G50" s="82">
        <v>1119109</v>
      </c>
      <c r="H50" s="83">
        <v>1</v>
      </c>
      <c r="I50" s="81" t="s">
        <v>30</v>
      </c>
      <c r="J50" s="81" t="s">
        <v>613</v>
      </c>
      <c r="K50" s="81" t="s">
        <v>608</v>
      </c>
      <c r="L50" s="81" t="s">
        <v>598</v>
      </c>
      <c r="M50" s="99">
        <v>81</v>
      </c>
      <c r="N50" s="99"/>
      <c r="O50" s="99">
        <v>81</v>
      </c>
      <c r="P50" s="99"/>
      <c r="Q50" s="99"/>
      <c r="R50" s="99"/>
      <c r="S50" s="98"/>
      <c r="AA50">
        <v>1119109</v>
      </c>
      <c r="AB50" t="s">
        <v>632</v>
      </c>
    </row>
    <row r="51" spans="1:28" ht="39.950000000000003" customHeight="1">
      <c r="B51" s="77" t="s">
        <v>605</v>
      </c>
      <c r="C51" s="78">
        <v>0</v>
      </c>
      <c r="D51" s="79" t="s">
        <v>68</v>
      </c>
      <c r="E51" s="80">
        <v>70824282</v>
      </c>
      <c r="F51" s="81" t="s">
        <v>619</v>
      </c>
      <c r="G51" s="82">
        <v>5529050</v>
      </c>
      <c r="H51" s="83">
        <v>1</v>
      </c>
      <c r="I51" s="81" t="s">
        <v>40</v>
      </c>
      <c r="J51" s="81" t="s">
        <v>618</v>
      </c>
      <c r="K51" s="81" t="s">
        <v>617</v>
      </c>
      <c r="L51" s="81" t="s">
        <v>598</v>
      </c>
      <c r="M51" s="99">
        <v>108</v>
      </c>
      <c r="N51" s="99"/>
      <c r="O51" s="99">
        <v>108</v>
      </c>
      <c r="P51" s="99"/>
      <c r="Q51" s="99"/>
      <c r="R51" s="99"/>
      <c r="S51" s="98"/>
      <c r="AA51">
        <v>5529050</v>
      </c>
      <c r="AB51" t="s">
        <v>619</v>
      </c>
    </row>
    <row r="52" spans="1:28" ht="39.950000000000003" customHeight="1">
      <c r="B52" s="77" t="s">
        <v>605</v>
      </c>
      <c r="C52" s="78">
        <v>0</v>
      </c>
      <c r="D52" s="79" t="s">
        <v>68</v>
      </c>
      <c r="E52" s="80">
        <v>70824282</v>
      </c>
      <c r="F52" s="81" t="s">
        <v>619</v>
      </c>
      <c r="G52" s="82">
        <v>8194541</v>
      </c>
      <c r="H52" s="83">
        <v>1</v>
      </c>
      <c r="I52" s="81" t="s">
        <v>40</v>
      </c>
      <c r="J52" s="81" t="s">
        <v>618</v>
      </c>
      <c r="K52" s="81" t="s">
        <v>617</v>
      </c>
      <c r="L52" s="81" t="s">
        <v>598</v>
      </c>
      <c r="M52" s="99">
        <v>58</v>
      </c>
      <c r="N52" s="99"/>
      <c r="O52" s="99">
        <v>58</v>
      </c>
      <c r="P52" s="99"/>
      <c r="Q52" s="99"/>
      <c r="R52" s="99"/>
      <c r="S52" s="98"/>
      <c r="AA52">
        <v>8194541</v>
      </c>
      <c r="AB52" t="s">
        <v>619</v>
      </c>
    </row>
    <row r="53" spans="1:28" ht="39.950000000000003" customHeight="1">
      <c r="B53" s="77" t="s">
        <v>605</v>
      </c>
      <c r="C53" s="78">
        <v>0</v>
      </c>
      <c r="D53" s="79" t="s">
        <v>68</v>
      </c>
      <c r="E53" s="80">
        <v>70824282</v>
      </c>
      <c r="F53" s="81" t="s">
        <v>619</v>
      </c>
      <c r="G53" s="82">
        <v>3879478</v>
      </c>
      <c r="H53" s="83">
        <v>1</v>
      </c>
      <c r="I53" s="81" t="s">
        <v>30</v>
      </c>
      <c r="J53" s="81" t="s">
        <v>618</v>
      </c>
      <c r="K53" s="81" t="s">
        <v>617</v>
      </c>
      <c r="L53" s="81" t="s">
        <v>598</v>
      </c>
      <c r="M53" s="99">
        <v>66</v>
      </c>
      <c r="N53" s="99"/>
      <c r="O53" s="99">
        <v>66</v>
      </c>
      <c r="P53" s="99"/>
      <c r="Q53" s="99"/>
      <c r="R53" s="99"/>
      <c r="S53" s="98"/>
      <c r="AA53">
        <v>3879478</v>
      </c>
      <c r="AB53" t="s">
        <v>619</v>
      </c>
    </row>
    <row r="54" spans="1:28" ht="39.950000000000003" customHeight="1">
      <c r="B54" s="77" t="s">
        <v>605</v>
      </c>
      <c r="C54" s="78">
        <v>1</v>
      </c>
      <c r="D54" s="79" t="s">
        <v>68</v>
      </c>
      <c r="E54" s="80">
        <v>70824282</v>
      </c>
      <c r="F54" s="81" t="s">
        <v>619</v>
      </c>
      <c r="G54" s="115">
        <v>2202989</v>
      </c>
      <c r="H54" s="83">
        <v>1</v>
      </c>
      <c r="I54" s="81" t="s">
        <v>610</v>
      </c>
      <c r="J54" s="81" t="s">
        <v>618</v>
      </c>
      <c r="K54" s="81" t="s">
        <v>617</v>
      </c>
      <c r="L54" s="81" t="s">
        <v>598</v>
      </c>
      <c r="M54" s="99">
        <v>9</v>
      </c>
      <c r="N54" s="99"/>
      <c r="O54" s="99">
        <v>9</v>
      </c>
      <c r="P54" s="99"/>
      <c r="Q54" s="99"/>
      <c r="R54" s="99"/>
      <c r="S54" s="98"/>
      <c r="AA54">
        <v>2202989</v>
      </c>
      <c r="AB54" t="s">
        <v>619</v>
      </c>
    </row>
    <row r="55" spans="1:28" ht="39.950000000000003" customHeight="1">
      <c r="B55" s="77" t="s">
        <v>605</v>
      </c>
      <c r="C55" s="78">
        <v>0</v>
      </c>
      <c r="D55" s="79" t="s">
        <v>68</v>
      </c>
      <c r="E55" s="80">
        <v>70824282</v>
      </c>
      <c r="F55" s="81" t="s">
        <v>619</v>
      </c>
      <c r="G55" s="82">
        <v>6442394</v>
      </c>
      <c r="H55" s="83">
        <v>1</v>
      </c>
      <c r="I55" s="81" t="s">
        <v>37</v>
      </c>
      <c r="J55" s="81" t="s">
        <v>618</v>
      </c>
      <c r="K55" s="81" t="s">
        <v>617</v>
      </c>
      <c r="L55" s="81" t="s">
        <v>609</v>
      </c>
      <c r="M55" s="84">
        <v>14.5</v>
      </c>
      <c r="N55" s="85">
        <v>14.5</v>
      </c>
      <c r="O55" s="84"/>
      <c r="P55" s="84"/>
      <c r="Q55" s="84"/>
      <c r="R55" s="84"/>
      <c r="S55" s="98">
        <f>Tabulka510591214[[#This Row],[Celkové maximální úvazky]]-Tabulka510591214[[#This Row],[KAPACITA SLUŽBY]]</f>
        <v>6.2100000000000009</v>
      </c>
      <c r="T55">
        <f>ROUND((Tabulka510591214[[#This Row],[KAPACITA SLUŽBY]]/70)*100,2)</f>
        <v>20.71</v>
      </c>
      <c r="AA55">
        <v>6442394</v>
      </c>
      <c r="AB55" t="s">
        <v>619</v>
      </c>
    </row>
    <row r="56" spans="1:28" ht="39.950000000000003" customHeight="1">
      <c r="B56" s="77" t="s">
        <v>605</v>
      </c>
      <c r="C56" s="78">
        <v>1</v>
      </c>
      <c r="D56" s="113" t="s">
        <v>70</v>
      </c>
      <c r="E56" s="80">
        <v>27155064</v>
      </c>
      <c r="F56" s="81" t="s">
        <v>606</v>
      </c>
      <c r="G56" s="82">
        <v>1487237</v>
      </c>
      <c r="H56" s="83">
        <v>1</v>
      </c>
      <c r="I56" s="81" t="s">
        <v>25</v>
      </c>
      <c r="J56" s="81" t="s">
        <v>633</v>
      </c>
      <c r="K56" s="81" t="s">
        <v>631</v>
      </c>
      <c r="L56" s="81" t="s">
        <v>609</v>
      </c>
      <c r="M56" s="84">
        <v>5.5</v>
      </c>
      <c r="N56" s="85">
        <v>5.5</v>
      </c>
      <c r="O56" s="84"/>
      <c r="P56" s="84"/>
      <c r="Q56" s="84"/>
      <c r="R56" s="84"/>
      <c r="S56" s="98">
        <f>Tabulka510591214[[#This Row],[Celkové maximální úvazky]]-Tabulka510591214[[#This Row],[KAPACITA SLUŽBY]]</f>
        <v>2.3600000000000003</v>
      </c>
      <c r="T56">
        <f>ROUND((Tabulka510591214[[#This Row],[KAPACITA SLUŽBY]]/70)*100,2)</f>
        <v>7.86</v>
      </c>
      <c r="AA56">
        <v>1487237</v>
      </c>
      <c r="AB56" t="s">
        <v>606</v>
      </c>
    </row>
    <row r="57" spans="1:28" ht="39.950000000000003" customHeight="1">
      <c r="B57" s="77" t="s">
        <v>605</v>
      </c>
      <c r="C57" s="78">
        <v>0</v>
      </c>
      <c r="D57" s="113" t="s">
        <v>70</v>
      </c>
      <c r="E57" s="80">
        <v>27155064</v>
      </c>
      <c r="F57" s="81" t="s">
        <v>606</v>
      </c>
      <c r="G57" s="110">
        <v>6408512</v>
      </c>
      <c r="H57" s="83">
        <v>1</v>
      </c>
      <c r="I57" s="81" t="s">
        <v>49</v>
      </c>
      <c r="J57" s="81" t="s">
        <v>633</v>
      </c>
      <c r="K57" s="81" t="s">
        <v>631</v>
      </c>
      <c r="L57" s="81" t="s">
        <v>598</v>
      </c>
      <c r="M57" s="99">
        <v>14</v>
      </c>
      <c r="N57" s="99"/>
      <c r="O57" s="99">
        <v>14</v>
      </c>
      <c r="P57" s="99"/>
      <c r="Q57" s="99"/>
      <c r="R57" s="99"/>
      <c r="S57" s="98"/>
      <c r="AA57">
        <v>6408512</v>
      </c>
      <c r="AB57" t="s">
        <v>606</v>
      </c>
    </row>
    <row r="58" spans="1:28" ht="39.950000000000003" customHeight="1">
      <c r="B58" s="77" t="s">
        <v>605</v>
      </c>
      <c r="C58" s="78">
        <v>0</v>
      </c>
      <c r="D58" s="113" t="s">
        <v>70</v>
      </c>
      <c r="E58" s="80">
        <v>27155064</v>
      </c>
      <c r="F58" s="81" t="s">
        <v>606</v>
      </c>
      <c r="G58" s="82">
        <v>7432617</v>
      </c>
      <c r="H58" s="83">
        <v>1</v>
      </c>
      <c r="I58" s="81" t="s">
        <v>50</v>
      </c>
      <c r="J58" s="81" t="s">
        <v>633</v>
      </c>
      <c r="K58" s="81" t="s">
        <v>631</v>
      </c>
      <c r="L58" s="81" t="s">
        <v>598</v>
      </c>
      <c r="M58" s="99">
        <v>32</v>
      </c>
      <c r="N58" s="99"/>
      <c r="O58" s="99">
        <v>32</v>
      </c>
      <c r="P58" s="99"/>
      <c r="Q58" s="99"/>
      <c r="R58" s="99"/>
      <c r="S58" s="98"/>
      <c r="AA58">
        <v>7432617</v>
      </c>
      <c r="AB58" t="s">
        <v>606</v>
      </c>
    </row>
    <row r="59" spans="1:28" ht="39.950000000000003" customHeight="1">
      <c r="B59" s="77" t="s">
        <v>605</v>
      </c>
      <c r="C59" s="78">
        <v>0</v>
      </c>
      <c r="D59" s="113" t="s">
        <v>70</v>
      </c>
      <c r="E59" s="80">
        <v>27155064</v>
      </c>
      <c r="F59" s="81" t="s">
        <v>606</v>
      </c>
      <c r="G59" s="82">
        <v>7317338</v>
      </c>
      <c r="H59" s="83">
        <v>1</v>
      </c>
      <c r="I59" s="81" t="s">
        <v>46</v>
      </c>
      <c r="J59" s="81" t="s">
        <v>646</v>
      </c>
      <c r="K59" s="81" t="s">
        <v>631</v>
      </c>
      <c r="L59" s="81" t="s">
        <v>609</v>
      </c>
      <c r="M59" s="84">
        <v>0.78</v>
      </c>
      <c r="N59" s="85">
        <v>0.78</v>
      </c>
      <c r="O59" s="84"/>
      <c r="P59" s="84"/>
      <c r="Q59" s="84"/>
      <c r="R59" s="84"/>
      <c r="S59" s="98">
        <f>Tabulka510591214[[#This Row],[Celkové maximální úvazky]]-Tabulka510591214[[#This Row],[KAPACITA SLUŽBY]]</f>
        <v>0.33000000000000007</v>
      </c>
      <c r="T59">
        <f>ROUND((Tabulka510591214[[#This Row],[KAPACITA SLUŽBY]]/70)*100,2)</f>
        <v>1.1100000000000001</v>
      </c>
      <c r="AA59">
        <v>7317338</v>
      </c>
      <c r="AB59" t="s">
        <v>606</v>
      </c>
    </row>
    <row r="60" spans="1:28" s="96" customFormat="1" ht="39.950000000000003" customHeight="1">
      <c r="A60" s="76"/>
      <c r="B60" s="87" t="s">
        <v>605</v>
      </c>
      <c r="C60" s="88">
        <v>0</v>
      </c>
      <c r="D60" s="116" t="s">
        <v>70</v>
      </c>
      <c r="E60" s="90">
        <v>27155064</v>
      </c>
      <c r="F60" s="91" t="s">
        <v>606</v>
      </c>
      <c r="G60" s="92">
        <v>3077249</v>
      </c>
      <c r="H60" s="93">
        <v>0</v>
      </c>
      <c r="I60" s="91" t="s">
        <v>610</v>
      </c>
      <c r="J60" s="91" t="s">
        <v>633</v>
      </c>
      <c r="K60" s="91" t="s">
        <v>631</v>
      </c>
      <c r="L60" s="91" t="s">
        <v>611</v>
      </c>
      <c r="M60" s="94" t="s">
        <v>611</v>
      </c>
      <c r="N60" s="94">
        <v>0.5</v>
      </c>
      <c r="O60" s="94">
        <v>5</v>
      </c>
      <c r="P60" s="94"/>
      <c r="Q60" s="94"/>
      <c r="R60" s="94">
        <v>0.5</v>
      </c>
      <c r="S60" s="95" t="e">
        <f>Tabulka510591214[[#This Row],[Celkové maximální úvazky]]-Tabulka510591214[[#This Row],[KAPACITA SLUŽBY]]</f>
        <v>#VALUE!</v>
      </c>
      <c r="T60" s="96" t="e">
        <f>ROUND((Tabulka510591214[[#This Row],[KAPACITA SLUŽBY]]/70)*100,2)</f>
        <v>#VALUE!</v>
      </c>
      <c r="U60"/>
      <c r="V60"/>
      <c r="AA60" s="96">
        <v>3077249</v>
      </c>
      <c r="AB60" s="96" t="s">
        <v>606</v>
      </c>
    </row>
    <row r="61" spans="1:28" ht="39.950000000000003" customHeight="1">
      <c r="B61" s="97" t="s">
        <v>605</v>
      </c>
      <c r="C61" s="78">
        <v>0</v>
      </c>
      <c r="D61" s="113" t="s">
        <v>70</v>
      </c>
      <c r="E61" s="80">
        <v>27155064</v>
      </c>
      <c r="F61" s="81" t="s">
        <v>606</v>
      </c>
      <c r="G61" s="82">
        <v>3077249</v>
      </c>
      <c r="H61" s="83">
        <v>0</v>
      </c>
      <c r="I61" s="81" t="s">
        <v>610</v>
      </c>
      <c r="J61" s="81" t="s">
        <v>633</v>
      </c>
      <c r="K61" s="81" t="s">
        <v>631</v>
      </c>
      <c r="L61" s="81" t="s">
        <v>609</v>
      </c>
      <c r="M61" s="84">
        <v>0.5</v>
      </c>
      <c r="N61" s="85">
        <v>0.5</v>
      </c>
      <c r="O61" s="84"/>
      <c r="P61" s="84"/>
      <c r="Q61" s="84"/>
      <c r="R61" s="84"/>
      <c r="S61" s="98">
        <f>Tabulka510591214[[#This Row],[Celkové maximální úvazky]]-Tabulka510591214[[#This Row],[KAPACITA SLUŽBY]]</f>
        <v>0.20999999999999996</v>
      </c>
      <c r="T61">
        <f>ROUND((Tabulka510591214[[#This Row],[KAPACITA SLUŽBY]]/70)*100,2)</f>
        <v>0.71</v>
      </c>
      <c r="AA61">
        <v>3077249</v>
      </c>
      <c r="AB61" t="s">
        <v>606</v>
      </c>
    </row>
    <row r="62" spans="1:28" ht="39.950000000000003" customHeight="1">
      <c r="B62" s="97" t="s">
        <v>605</v>
      </c>
      <c r="C62" s="78">
        <v>0</v>
      </c>
      <c r="D62" s="113" t="s">
        <v>70</v>
      </c>
      <c r="E62" s="80">
        <v>27155064</v>
      </c>
      <c r="F62" s="81" t="s">
        <v>606</v>
      </c>
      <c r="G62" s="82">
        <v>3077249</v>
      </c>
      <c r="H62" s="83">
        <v>1</v>
      </c>
      <c r="I62" s="81" t="s">
        <v>610</v>
      </c>
      <c r="J62" s="81" t="s">
        <v>633</v>
      </c>
      <c r="K62" s="81" t="s">
        <v>631</v>
      </c>
      <c r="L62" s="81" t="s">
        <v>598</v>
      </c>
      <c r="M62" s="99">
        <v>5</v>
      </c>
      <c r="N62" s="99"/>
      <c r="O62" s="99">
        <v>5</v>
      </c>
      <c r="P62" s="99"/>
      <c r="Q62" s="99"/>
      <c r="R62" s="99"/>
      <c r="S62" s="98"/>
      <c r="AA62">
        <v>3077249</v>
      </c>
      <c r="AB62" t="s">
        <v>606</v>
      </c>
    </row>
    <row r="63" spans="1:28" ht="39.950000000000003" customHeight="1">
      <c r="B63" s="100" t="s">
        <v>605</v>
      </c>
      <c r="C63" s="101">
        <v>0</v>
      </c>
      <c r="D63" s="117" t="s">
        <v>70</v>
      </c>
      <c r="E63" s="103">
        <v>27155064</v>
      </c>
      <c r="F63" s="104" t="s">
        <v>606</v>
      </c>
      <c r="G63" s="105">
        <v>4320470</v>
      </c>
      <c r="H63" s="106">
        <v>1</v>
      </c>
      <c r="I63" s="104" t="s">
        <v>21</v>
      </c>
      <c r="J63" s="104" t="s">
        <v>646</v>
      </c>
      <c r="K63" s="104" t="s">
        <v>631</v>
      </c>
      <c r="L63" s="104" t="s">
        <v>629</v>
      </c>
      <c r="M63" s="107">
        <v>2950</v>
      </c>
      <c r="N63" s="107"/>
      <c r="O63" s="107"/>
      <c r="P63" s="107">
        <v>2950</v>
      </c>
      <c r="Q63" s="107"/>
      <c r="R63" s="107"/>
      <c r="S63" s="98"/>
      <c r="AA63">
        <v>4320470</v>
      </c>
      <c r="AB63" t="s">
        <v>606</v>
      </c>
    </row>
    <row r="64" spans="1:28" ht="39.950000000000003" customHeight="1">
      <c r="B64" s="77" t="s">
        <v>605</v>
      </c>
      <c r="C64" s="78">
        <v>0</v>
      </c>
      <c r="D64" s="113" t="s">
        <v>70</v>
      </c>
      <c r="E64" s="80">
        <v>27155064</v>
      </c>
      <c r="F64" s="81" t="s">
        <v>606</v>
      </c>
      <c r="G64" s="82">
        <v>7431669</v>
      </c>
      <c r="H64" s="83">
        <v>1</v>
      </c>
      <c r="I64" s="81" t="s">
        <v>37</v>
      </c>
      <c r="J64" s="81" t="s">
        <v>618</v>
      </c>
      <c r="K64" s="81" t="s">
        <v>631</v>
      </c>
      <c r="L64" s="81" t="s">
        <v>609</v>
      </c>
      <c r="M64" s="84">
        <v>3</v>
      </c>
      <c r="N64" s="85">
        <v>3</v>
      </c>
      <c r="O64" s="84"/>
      <c r="P64" s="84"/>
      <c r="Q64" s="84"/>
      <c r="R64" s="84"/>
      <c r="S64" s="98">
        <f>Tabulka510591214[[#This Row],[Celkové maximální úvazky]]-Tabulka510591214[[#This Row],[KAPACITA SLUŽBY]]</f>
        <v>1.29</v>
      </c>
      <c r="T64">
        <f>ROUND((Tabulka510591214[[#This Row],[KAPACITA SLUŽBY]]/70)*100,2)</f>
        <v>4.29</v>
      </c>
      <c r="AA64">
        <v>7431669</v>
      </c>
      <c r="AB64" t="s">
        <v>606</v>
      </c>
    </row>
    <row r="65" spans="1:28" ht="39.950000000000003" customHeight="1">
      <c r="B65" s="77" t="s">
        <v>605</v>
      </c>
      <c r="C65" s="78">
        <v>0</v>
      </c>
      <c r="D65" s="113" t="s">
        <v>70</v>
      </c>
      <c r="E65" s="80">
        <v>27155064</v>
      </c>
      <c r="F65" s="81" t="s">
        <v>606</v>
      </c>
      <c r="G65" s="82">
        <v>2478337</v>
      </c>
      <c r="H65" s="83">
        <v>1</v>
      </c>
      <c r="I65" s="81" t="s">
        <v>548</v>
      </c>
      <c r="J65" s="81" t="s">
        <v>624</v>
      </c>
      <c r="K65" s="81" t="s">
        <v>631</v>
      </c>
      <c r="L65" s="81" t="s">
        <v>609</v>
      </c>
      <c r="M65" s="84">
        <v>1</v>
      </c>
      <c r="N65" s="85">
        <v>1</v>
      </c>
      <c r="O65" s="84"/>
      <c r="P65" s="84"/>
      <c r="Q65" s="84"/>
      <c r="R65" s="84"/>
      <c r="S65" s="98">
        <f>Tabulka510591214[[#This Row],[Celkové maximální úvazky]]-Tabulka510591214[[#This Row],[KAPACITA SLUŽBY]]</f>
        <v>0.42999999999999994</v>
      </c>
      <c r="T65">
        <f>ROUND((Tabulka510591214[[#This Row],[KAPACITA SLUŽBY]]/70)*100,2)</f>
        <v>1.43</v>
      </c>
      <c r="AA65">
        <v>2478337</v>
      </c>
      <c r="AB65" t="s">
        <v>606</v>
      </c>
    </row>
    <row r="66" spans="1:28" ht="39.950000000000003" customHeight="1">
      <c r="B66" s="77" t="s">
        <v>605</v>
      </c>
      <c r="C66" s="78">
        <v>0</v>
      </c>
      <c r="D66" s="113" t="s">
        <v>70</v>
      </c>
      <c r="E66" s="80">
        <v>27155064</v>
      </c>
      <c r="F66" s="81" t="s">
        <v>606</v>
      </c>
      <c r="G66" s="82">
        <v>4979612</v>
      </c>
      <c r="H66" s="83">
        <v>1</v>
      </c>
      <c r="I66" s="81" t="s">
        <v>26</v>
      </c>
      <c r="J66" s="81" t="s">
        <v>618</v>
      </c>
      <c r="K66" s="81" t="s">
        <v>631</v>
      </c>
      <c r="L66" s="81" t="s">
        <v>609</v>
      </c>
      <c r="M66" s="84">
        <v>0.73</v>
      </c>
      <c r="N66" s="85">
        <v>0.73</v>
      </c>
      <c r="O66" s="84"/>
      <c r="P66" s="84"/>
      <c r="Q66" s="84"/>
      <c r="R66" s="84"/>
      <c r="S66" s="98">
        <f>Tabulka510591214[[#This Row],[Celkové maximální úvazky]]-Tabulka510591214[[#This Row],[KAPACITA SLUŽBY]]</f>
        <v>0.31000000000000005</v>
      </c>
      <c r="T66">
        <f>ROUND((Tabulka510591214[[#This Row],[KAPACITA SLUŽBY]]/70)*100,2)</f>
        <v>1.04</v>
      </c>
      <c r="AA66">
        <v>4979612</v>
      </c>
      <c r="AB66" t="s">
        <v>606</v>
      </c>
    </row>
    <row r="67" spans="1:28" ht="39.950000000000003" customHeight="1">
      <c r="B67" s="77" t="s">
        <v>605</v>
      </c>
      <c r="C67" s="78">
        <v>0</v>
      </c>
      <c r="D67" s="79" t="s">
        <v>70</v>
      </c>
      <c r="E67" s="80">
        <v>27155064</v>
      </c>
      <c r="F67" s="81" t="s">
        <v>606</v>
      </c>
      <c r="G67" s="82">
        <v>7038189</v>
      </c>
      <c r="H67" s="83">
        <v>1</v>
      </c>
      <c r="I67" s="81" t="s">
        <v>564</v>
      </c>
      <c r="J67" s="81" t="s">
        <v>633</v>
      </c>
      <c r="K67" s="81" t="s">
        <v>631</v>
      </c>
      <c r="L67" s="81" t="s">
        <v>609</v>
      </c>
      <c r="M67" s="84">
        <v>6.5</v>
      </c>
      <c r="N67" s="85">
        <v>6.5</v>
      </c>
      <c r="O67" s="84"/>
      <c r="P67" s="84"/>
      <c r="Q67" s="84"/>
      <c r="R67" s="84"/>
      <c r="S67" s="98">
        <f>Tabulka510591214[[#This Row],[Celkové maximální úvazky]]-Tabulka510591214[[#This Row],[KAPACITA SLUŽBY]]</f>
        <v>2.7899999999999991</v>
      </c>
      <c r="T67">
        <f>ROUND((Tabulka510591214[[#This Row],[KAPACITA SLUŽBY]]/70)*100,2)</f>
        <v>9.2899999999999991</v>
      </c>
      <c r="AA67">
        <v>7038189</v>
      </c>
      <c r="AB67" t="s">
        <v>606</v>
      </c>
    </row>
    <row r="68" spans="1:28" ht="39.950000000000003" customHeight="1">
      <c r="B68" s="77" t="s">
        <v>605</v>
      </c>
      <c r="C68" s="78">
        <v>0</v>
      </c>
      <c r="D68" s="113" t="s">
        <v>70</v>
      </c>
      <c r="E68" s="80">
        <v>27155064</v>
      </c>
      <c r="F68" s="81" t="s">
        <v>606</v>
      </c>
      <c r="G68" s="82">
        <v>2306308</v>
      </c>
      <c r="H68" s="83">
        <v>1</v>
      </c>
      <c r="I68" s="81" t="s">
        <v>414</v>
      </c>
      <c r="J68" s="81" t="s">
        <v>633</v>
      </c>
      <c r="K68" s="81" t="s">
        <v>631</v>
      </c>
      <c r="L68" s="81" t="s">
        <v>609</v>
      </c>
      <c r="M68" s="84">
        <v>1.2</v>
      </c>
      <c r="N68" s="85">
        <v>1.2</v>
      </c>
      <c r="O68" s="84"/>
      <c r="P68" s="84"/>
      <c r="Q68" s="84"/>
      <c r="R68" s="84"/>
      <c r="S68" s="98">
        <f>Tabulka510591214[[#This Row],[Celkové maximální úvazky]]-Tabulka510591214[[#This Row],[KAPACITA SLUŽBY]]</f>
        <v>0.51</v>
      </c>
      <c r="T68">
        <f>ROUND((Tabulka510591214[[#This Row],[KAPACITA SLUŽBY]]/70)*100,2)</f>
        <v>1.71</v>
      </c>
      <c r="AA68">
        <v>2306308</v>
      </c>
      <c r="AB68" t="s">
        <v>606</v>
      </c>
    </row>
    <row r="69" spans="1:28" ht="39.950000000000003" customHeight="1">
      <c r="B69" s="77" t="s">
        <v>605</v>
      </c>
      <c r="C69" s="78">
        <v>0</v>
      </c>
      <c r="D69" s="79" t="s">
        <v>72</v>
      </c>
      <c r="E69" s="80">
        <v>47067071</v>
      </c>
      <c r="F69" s="81" t="s">
        <v>619</v>
      </c>
      <c r="G69" s="82">
        <v>4224505</v>
      </c>
      <c r="H69" s="83">
        <v>1</v>
      </c>
      <c r="I69" s="81" t="s">
        <v>562</v>
      </c>
      <c r="J69" s="81" t="s">
        <v>626</v>
      </c>
      <c r="K69" s="81" t="s">
        <v>608</v>
      </c>
      <c r="L69" s="81" t="s">
        <v>598</v>
      </c>
      <c r="M69" s="99">
        <v>57</v>
      </c>
      <c r="N69" s="99"/>
      <c r="O69" s="99">
        <v>57</v>
      </c>
      <c r="P69" s="99"/>
      <c r="Q69" s="99"/>
      <c r="R69" s="99"/>
      <c r="S69" s="98"/>
      <c r="AA69">
        <v>4224505</v>
      </c>
      <c r="AB69" t="s">
        <v>619</v>
      </c>
    </row>
    <row r="70" spans="1:28" ht="39.950000000000003" customHeight="1">
      <c r="B70" s="77" t="s">
        <v>605</v>
      </c>
      <c r="C70" s="78">
        <v>0</v>
      </c>
      <c r="D70" s="79" t="s">
        <v>72</v>
      </c>
      <c r="E70" s="80">
        <v>47067071</v>
      </c>
      <c r="F70" s="81" t="s">
        <v>619</v>
      </c>
      <c r="G70" s="82">
        <v>6522207</v>
      </c>
      <c r="H70" s="83">
        <v>1</v>
      </c>
      <c r="I70" s="81" t="s">
        <v>40</v>
      </c>
      <c r="J70" s="81" t="s">
        <v>618</v>
      </c>
      <c r="K70" s="81" t="s">
        <v>608</v>
      </c>
      <c r="L70" s="81" t="s">
        <v>598</v>
      </c>
      <c r="M70" s="99">
        <v>58</v>
      </c>
      <c r="N70" s="99"/>
      <c r="O70" s="99">
        <v>58</v>
      </c>
      <c r="P70" s="99"/>
      <c r="Q70" s="99"/>
      <c r="R70" s="99"/>
      <c r="S70" s="98"/>
      <c r="AA70">
        <v>6522207</v>
      </c>
      <c r="AB70" t="s">
        <v>619</v>
      </c>
    </row>
    <row r="71" spans="1:28" ht="39.950000000000003" customHeight="1">
      <c r="B71" s="77" t="s">
        <v>605</v>
      </c>
      <c r="C71" s="78">
        <v>0</v>
      </c>
      <c r="D71" s="79" t="s">
        <v>72</v>
      </c>
      <c r="E71" s="80">
        <v>47067071</v>
      </c>
      <c r="F71" s="81" t="s">
        <v>619</v>
      </c>
      <c r="G71" s="82">
        <v>1168888</v>
      </c>
      <c r="H71" s="83">
        <v>1</v>
      </c>
      <c r="I71" s="81" t="s">
        <v>45</v>
      </c>
      <c r="J71" s="81" t="s">
        <v>626</v>
      </c>
      <c r="K71" s="81" t="s">
        <v>608</v>
      </c>
      <c r="L71" s="81" t="s">
        <v>609</v>
      </c>
      <c r="M71" s="84">
        <v>3</v>
      </c>
      <c r="N71" s="85">
        <v>3</v>
      </c>
      <c r="O71" s="84"/>
      <c r="P71" s="84"/>
      <c r="Q71" s="84"/>
      <c r="R71" s="84"/>
      <c r="S71" s="98">
        <f>Tabulka510591214[[#This Row],[Celkové maximální úvazky]]-Tabulka510591214[[#This Row],[KAPACITA SLUŽBY]]</f>
        <v>1.29</v>
      </c>
      <c r="T71">
        <f>ROUND((Tabulka510591214[[#This Row],[KAPACITA SLUŽBY]]/70)*100,2)</f>
        <v>4.29</v>
      </c>
      <c r="AA71">
        <v>1168888</v>
      </c>
      <c r="AB71" t="s">
        <v>619</v>
      </c>
    </row>
    <row r="72" spans="1:28" ht="39.950000000000003" customHeight="1">
      <c r="B72" s="77" t="s">
        <v>605</v>
      </c>
      <c r="C72" s="78">
        <v>0</v>
      </c>
      <c r="D72" s="79" t="s">
        <v>72</v>
      </c>
      <c r="E72" s="80">
        <v>47067071</v>
      </c>
      <c r="F72" s="81" t="s">
        <v>619</v>
      </c>
      <c r="G72" s="82">
        <v>2843894</v>
      </c>
      <c r="H72" s="83">
        <v>1</v>
      </c>
      <c r="I72" s="81" t="s">
        <v>74</v>
      </c>
      <c r="J72" s="81" t="s">
        <v>626</v>
      </c>
      <c r="K72" s="81" t="s">
        <v>608</v>
      </c>
      <c r="L72" s="81" t="s">
        <v>599</v>
      </c>
      <c r="M72" s="99">
        <v>365</v>
      </c>
      <c r="N72" s="99"/>
      <c r="O72" s="99"/>
      <c r="P72" s="99"/>
      <c r="Q72" s="99">
        <v>365</v>
      </c>
      <c r="R72" s="99"/>
      <c r="S72" s="98"/>
      <c r="AA72">
        <v>2843894</v>
      </c>
      <c r="AB72" t="s">
        <v>619</v>
      </c>
    </row>
    <row r="73" spans="1:28" s="128" customFormat="1" ht="39.950000000000003" customHeight="1">
      <c r="A73" s="118"/>
      <c r="B73" s="119" t="s">
        <v>651</v>
      </c>
      <c r="C73" s="120">
        <v>0</v>
      </c>
      <c r="D73" s="121" t="s">
        <v>72</v>
      </c>
      <c r="E73" s="122">
        <v>47067071</v>
      </c>
      <c r="F73" s="123" t="s">
        <v>619</v>
      </c>
      <c r="G73" s="124" t="s">
        <v>652</v>
      </c>
      <c r="H73" s="125">
        <v>0</v>
      </c>
      <c r="I73" s="123" t="s">
        <v>46</v>
      </c>
      <c r="J73" s="123" t="s">
        <v>635</v>
      </c>
      <c r="K73" s="123" t="s">
        <v>608</v>
      </c>
      <c r="L73" s="123" t="s">
        <v>609</v>
      </c>
      <c r="M73" s="126">
        <v>2</v>
      </c>
      <c r="N73" s="85">
        <v>2</v>
      </c>
      <c r="O73" s="126"/>
      <c r="P73" s="126"/>
      <c r="Q73" s="126"/>
      <c r="R73" s="126"/>
      <c r="S73" s="127">
        <f>Tabulka510591214[[#This Row],[Celkové maximální úvazky]]-Tabulka510591214[[#This Row],[KAPACITA SLUŽBY]]</f>
        <v>0.85999999999999988</v>
      </c>
      <c r="T73" s="128">
        <f>ROUND((Tabulka510591214[[#This Row],[KAPACITA SLUŽBY]]/70)*100,2)</f>
        <v>2.86</v>
      </c>
      <c r="AA73" s="128" t="s">
        <v>652</v>
      </c>
      <c r="AB73" s="128" t="s">
        <v>619</v>
      </c>
    </row>
    <row r="74" spans="1:28" ht="39.950000000000003" customHeight="1">
      <c r="A74" s="129"/>
      <c r="B74" s="130" t="s">
        <v>605</v>
      </c>
      <c r="C74" s="78">
        <v>0</v>
      </c>
      <c r="D74" s="79" t="s">
        <v>72</v>
      </c>
      <c r="E74" s="80">
        <v>47067071</v>
      </c>
      <c r="F74" s="81" t="s">
        <v>619</v>
      </c>
      <c r="G74" s="82">
        <v>7598122</v>
      </c>
      <c r="H74" s="83">
        <v>1</v>
      </c>
      <c r="I74" s="81" t="s">
        <v>46</v>
      </c>
      <c r="J74" s="81" t="s">
        <v>635</v>
      </c>
      <c r="K74" s="81" t="s">
        <v>608</v>
      </c>
      <c r="L74" s="81" t="s">
        <v>609</v>
      </c>
      <c r="M74" s="84">
        <v>2</v>
      </c>
      <c r="N74" s="85">
        <v>2</v>
      </c>
      <c r="O74" s="84"/>
      <c r="P74" s="84"/>
      <c r="Q74" s="84"/>
      <c r="R74" s="84"/>
      <c r="S74" s="98">
        <f>Tabulka510591214[[#This Row],[Celkové maximální úvazky]]-Tabulka510591214[[#This Row],[KAPACITA SLUŽBY]]</f>
        <v>0.85999999999999988</v>
      </c>
      <c r="T74">
        <f>ROUND((Tabulka510591214[[#This Row],[KAPACITA SLUŽBY]]/70)*100,2)</f>
        <v>2.86</v>
      </c>
      <c r="AA74">
        <v>7598122</v>
      </c>
      <c r="AB74" t="s">
        <v>619</v>
      </c>
    </row>
    <row r="75" spans="1:28" ht="39.950000000000003" customHeight="1">
      <c r="B75" s="77" t="s">
        <v>605</v>
      </c>
      <c r="C75" s="78">
        <v>1</v>
      </c>
      <c r="D75" s="79" t="s">
        <v>72</v>
      </c>
      <c r="E75" s="80">
        <v>47067071</v>
      </c>
      <c r="F75" s="81" t="s">
        <v>619</v>
      </c>
      <c r="G75" s="82">
        <v>3554399</v>
      </c>
      <c r="H75" s="83">
        <v>1</v>
      </c>
      <c r="I75" s="81" t="s">
        <v>37</v>
      </c>
      <c r="J75" s="81" t="s">
        <v>618</v>
      </c>
      <c r="K75" s="81" t="s">
        <v>608</v>
      </c>
      <c r="L75" s="81" t="s">
        <v>609</v>
      </c>
      <c r="M75" s="84">
        <v>31</v>
      </c>
      <c r="N75" s="85">
        <v>31</v>
      </c>
      <c r="O75" s="84"/>
      <c r="P75" s="84"/>
      <c r="Q75" s="84"/>
      <c r="R75" s="84"/>
      <c r="S75" s="98">
        <f>Tabulka510591214[[#This Row],[Celkové maximální úvazky]]-Tabulka510591214[[#This Row],[KAPACITA SLUŽBY]]</f>
        <v>13.29</v>
      </c>
      <c r="T75">
        <f>ROUND((Tabulka510591214[[#This Row],[KAPACITA SLUŽBY]]/70)*100,2)</f>
        <v>44.29</v>
      </c>
      <c r="AA75">
        <v>3554399</v>
      </c>
      <c r="AB75" t="s">
        <v>619</v>
      </c>
    </row>
    <row r="76" spans="1:28" ht="39.950000000000003" customHeight="1">
      <c r="B76" s="77" t="s">
        <v>605</v>
      </c>
      <c r="C76" s="78">
        <v>0</v>
      </c>
      <c r="D76" s="79" t="s">
        <v>72</v>
      </c>
      <c r="E76" s="80">
        <v>47067071</v>
      </c>
      <c r="F76" s="81" t="s">
        <v>619</v>
      </c>
      <c r="G76" s="82">
        <v>2467904</v>
      </c>
      <c r="H76" s="83">
        <v>1</v>
      </c>
      <c r="I76" s="81" t="s">
        <v>548</v>
      </c>
      <c r="J76" s="81" t="s">
        <v>624</v>
      </c>
      <c r="K76" s="81" t="s">
        <v>608</v>
      </c>
      <c r="L76" s="81" t="s">
        <v>609</v>
      </c>
      <c r="M76" s="84">
        <v>3.5</v>
      </c>
      <c r="N76" s="85">
        <v>3.5</v>
      </c>
      <c r="O76" s="84"/>
      <c r="P76" s="84"/>
      <c r="Q76" s="84"/>
      <c r="R76" s="84"/>
      <c r="S76" s="98">
        <f>Tabulka510591214[[#This Row],[Celkové maximální úvazky]]-Tabulka510591214[[#This Row],[KAPACITA SLUŽBY]]</f>
        <v>1.5</v>
      </c>
      <c r="T76">
        <f>ROUND((Tabulka510591214[[#This Row],[KAPACITA SLUŽBY]]/70)*100,2)</f>
        <v>5</v>
      </c>
      <c r="AA76">
        <v>2467904</v>
      </c>
      <c r="AB76" t="s">
        <v>619</v>
      </c>
    </row>
    <row r="77" spans="1:28" s="128" customFormat="1" ht="39.950000000000003" customHeight="1">
      <c r="A77" s="118"/>
      <c r="B77" s="119" t="s">
        <v>651</v>
      </c>
      <c r="C77" s="120">
        <v>0</v>
      </c>
      <c r="D77" s="121" t="s">
        <v>72</v>
      </c>
      <c r="E77" s="122">
        <v>47067071</v>
      </c>
      <c r="F77" s="123" t="s">
        <v>619</v>
      </c>
      <c r="G77" s="124" t="s">
        <v>653</v>
      </c>
      <c r="H77" s="125">
        <v>1</v>
      </c>
      <c r="I77" s="123" t="s">
        <v>83</v>
      </c>
      <c r="J77" s="123" t="s">
        <v>654</v>
      </c>
      <c r="K77" s="123" t="s">
        <v>608</v>
      </c>
      <c r="L77" s="123" t="s">
        <v>609</v>
      </c>
      <c r="M77" s="131">
        <v>2.5</v>
      </c>
      <c r="N77" s="85">
        <v>2.5</v>
      </c>
      <c r="O77" s="131"/>
      <c r="P77" s="131"/>
      <c r="Q77" s="131"/>
      <c r="R77" s="131"/>
      <c r="S77" s="127">
        <f>Tabulka510591214[[#This Row],[Celkové maximální úvazky]]-Tabulka510591214[[#This Row],[KAPACITA SLUŽBY]]</f>
        <v>1.0699999999999998</v>
      </c>
      <c r="T77" s="128">
        <f>ROUND((Tabulka510591214[[#This Row],[KAPACITA SLUŽBY]]/70)*100,2)</f>
        <v>3.57</v>
      </c>
      <c r="AA77" s="128" t="s">
        <v>653</v>
      </c>
      <c r="AB77" s="128" t="s">
        <v>619</v>
      </c>
    </row>
    <row r="78" spans="1:28" ht="39.950000000000003" customHeight="1">
      <c r="B78" s="77" t="s">
        <v>605</v>
      </c>
      <c r="C78" s="78">
        <v>0</v>
      </c>
      <c r="D78" s="79" t="s">
        <v>75</v>
      </c>
      <c r="E78" s="80">
        <v>27395286</v>
      </c>
      <c r="F78" s="81" t="s">
        <v>606</v>
      </c>
      <c r="G78" s="82">
        <v>8449274</v>
      </c>
      <c r="H78" s="83">
        <v>1</v>
      </c>
      <c r="I78" s="81" t="s">
        <v>25</v>
      </c>
      <c r="J78" s="81" t="s">
        <v>618</v>
      </c>
      <c r="K78" s="81" t="s">
        <v>655</v>
      </c>
      <c r="L78" s="81" t="s">
        <v>609</v>
      </c>
      <c r="M78" s="84">
        <v>14.4</v>
      </c>
      <c r="N78" s="85">
        <v>14.4</v>
      </c>
      <c r="O78" s="84"/>
      <c r="P78" s="84"/>
      <c r="Q78" s="84"/>
      <c r="R78" s="84"/>
      <c r="S78" s="98">
        <f>Tabulka510591214[[#This Row],[Celkové maximální úvazky]]-Tabulka510591214[[#This Row],[KAPACITA SLUŽBY]]</f>
        <v>6.17</v>
      </c>
      <c r="T78">
        <f>ROUND((Tabulka510591214[[#This Row],[KAPACITA SLUŽBY]]/70)*100,2)</f>
        <v>20.57</v>
      </c>
      <c r="AA78">
        <v>8449274</v>
      </c>
      <c r="AB78" t="s">
        <v>606</v>
      </c>
    </row>
    <row r="79" spans="1:28" s="96" customFormat="1" ht="39.950000000000003" customHeight="1">
      <c r="A79" s="76"/>
      <c r="B79" s="87" t="s">
        <v>605</v>
      </c>
      <c r="C79" s="88">
        <v>0</v>
      </c>
      <c r="D79" s="89" t="s">
        <v>75</v>
      </c>
      <c r="E79" s="90">
        <v>27395286</v>
      </c>
      <c r="F79" s="91" t="s">
        <v>606</v>
      </c>
      <c r="G79" s="92">
        <v>7549142</v>
      </c>
      <c r="H79" s="93">
        <v>0</v>
      </c>
      <c r="I79" s="91" t="s">
        <v>610</v>
      </c>
      <c r="J79" s="91" t="s">
        <v>618</v>
      </c>
      <c r="K79" s="91" t="s">
        <v>655</v>
      </c>
      <c r="L79" s="91" t="s">
        <v>611</v>
      </c>
      <c r="M79" s="94" t="s">
        <v>611</v>
      </c>
      <c r="N79" s="94">
        <v>6</v>
      </c>
      <c r="O79" s="94">
        <v>8</v>
      </c>
      <c r="P79" s="94"/>
      <c r="Q79" s="94"/>
      <c r="R79" s="94">
        <v>6</v>
      </c>
      <c r="S79" s="95" t="e">
        <f>Tabulka510591214[[#This Row],[Celkové maximální úvazky]]-Tabulka510591214[[#This Row],[KAPACITA SLUŽBY]]</f>
        <v>#VALUE!</v>
      </c>
      <c r="T79" s="96" t="e">
        <f>ROUND((Tabulka510591214[[#This Row],[KAPACITA SLUŽBY]]/70)*100,2)</f>
        <v>#VALUE!</v>
      </c>
      <c r="U79"/>
      <c r="V79"/>
      <c r="AA79" s="96">
        <v>7549142</v>
      </c>
      <c r="AB79" s="96" t="s">
        <v>606</v>
      </c>
    </row>
    <row r="80" spans="1:28" ht="39.950000000000003" customHeight="1">
      <c r="B80" s="97" t="s">
        <v>605</v>
      </c>
      <c r="C80" s="78">
        <v>0</v>
      </c>
      <c r="D80" s="79" t="s">
        <v>75</v>
      </c>
      <c r="E80" s="80">
        <v>27395286</v>
      </c>
      <c r="F80" s="81" t="s">
        <v>606</v>
      </c>
      <c r="G80" s="82">
        <v>7549142</v>
      </c>
      <c r="H80" s="83">
        <v>0</v>
      </c>
      <c r="I80" s="81" t="s">
        <v>610</v>
      </c>
      <c r="J80" s="81" t="s">
        <v>618</v>
      </c>
      <c r="K80" s="81" t="s">
        <v>655</v>
      </c>
      <c r="L80" s="81" t="s">
        <v>609</v>
      </c>
      <c r="M80" s="84">
        <v>6</v>
      </c>
      <c r="N80" s="85">
        <v>6</v>
      </c>
      <c r="O80" s="84"/>
      <c r="P80" s="84"/>
      <c r="Q80" s="84"/>
      <c r="R80" s="84"/>
      <c r="S80" s="98">
        <f>Tabulka510591214[[#This Row],[Celkové maximální úvazky]]-Tabulka510591214[[#This Row],[KAPACITA SLUŽBY]]</f>
        <v>2.5700000000000003</v>
      </c>
      <c r="T80">
        <f>ROUND((Tabulka510591214[[#This Row],[KAPACITA SLUŽBY]]/70)*100,2)</f>
        <v>8.57</v>
      </c>
      <c r="AA80">
        <v>7549142</v>
      </c>
      <c r="AB80" t="s">
        <v>606</v>
      </c>
    </row>
    <row r="81" spans="2:28" ht="39.950000000000003" customHeight="1">
      <c r="B81" s="97" t="s">
        <v>605</v>
      </c>
      <c r="C81" s="78">
        <v>0</v>
      </c>
      <c r="D81" s="79" t="s">
        <v>75</v>
      </c>
      <c r="E81" s="80">
        <v>27395286</v>
      </c>
      <c r="F81" s="81" t="s">
        <v>606</v>
      </c>
      <c r="G81" s="82">
        <v>7549142</v>
      </c>
      <c r="H81" s="83">
        <v>1</v>
      </c>
      <c r="I81" s="81" t="s">
        <v>610</v>
      </c>
      <c r="J81" s="81" t="s">
        <v>618</v>
      </c>
      <c r="K81" s="81" t="s">
        <v>655</v>
      </c>
      <c r="L81" s="81" t="s">
        <v>598</v>
      </c>
      <c r="M81" s="99">
        <v>8</v>
      </c>
      <c r="N81" s="99"/>
      <c r="O81" s="99">
        <v>8</v>
      </c>
      <c r="P81" s="99"/>
      <c r="Q81" s="99"/>
      <c r="R81" s="99"/>
      <c r="S81" s="98"/>
      <c r="AA81">
        <v>7549142</v>
      </c>
      <c r="AB81" t="s">
        <v>606</v>
      </c>
    </row>
    <row r="82" spans="2:28" ht="39.950000000000003" customHeight="1">
      <c r="B82" s="100" t="s">
        <v>605</v>
      </c>
      <c r="C82" s="101">
        <v>1</v>
      </c>
      <c r="D82" s="102" t="s">
        <v>75</v>
      </c>
      <c r="E82" s="103">
        <v>27395286</v>
      </c>
      <c r="F82" s="104" t="s">
        <v>606</v>
      </c>
      <c r="G82" s="105">
        <v>2998125</v>
      </c>
      <c r="H82" s="106">
        <v>1</v>
      </c>
      <c r="I82" s="104" t="s">
        <v>21</v>
      </c>
      <c r="J82" s="104" t="s">
        <v>618</v>
      </c>
      <c r="K82" s="104" t="s">
        <v>655</v>
      </c>
      <c r="L82" s="104" t="s">
        <v>629</v>
      </c>
      <c r="M82" s="107">
        <v>21800</v>
      </c>
      <c r="N82" s="107"/>
      <c r="O82" s="107"/>
      <c r="P82" s="107">
        <v>21800</v>
      </c>
      <c r="Q82" s="107"/>
      <c r="R82" s="107"/>
      <c r="S82" s="98"/>
      <c r="AA82">
        <v>2998125</v>
      </c>
      <c r="AB82" t="s">
        <v>606</v>
      </c>
    </row>
    <row r="83" spans="2:28" ht="39.950000000000003" customHeight="1">
      <c r="B83" s="77" t="s">
        <v>605</v>
      </c>
      <c r="C83" s="78">
        <v>0</v>
      </c>
      <c r="D83" s="79" t="s">
        <v>75</v>
      </c>
      <c r="E83" s="80">
        <v>27395286</v>
      </c>
      <c r="F83" s="81" t="s">
        <v>606</v>
      </c>
      <c r="G83" s="82">
        <v>6255644</v>
      </c>
      <c r="H83" s="83">
        <v>1</v>
      </c>
      <c r="I83" s="81" t="s">
        <v>37</v>
      </c>
      <c r="J83" s="81" t="s">
        <v>618</v>
      </c>
      <c r="K83" s="81" t="s">
        <v>655</v>
      </c>
      <c r="L83" s="81" t="s">
        <v>609</v>
      </c>
      <c r="M83" s="84">
        <v>79</v>
      </c>
      <c r="N83" s="85">
        <v>79</v>
      </c>
      <c r="O83" s="84"/>
      <c r="P83" s="84"/>
      <c r="Q83" s="84"/>
      <c r="R83" s="84"/>
      <c r="S83" s="98">
        <f>Tabulka510591214[[#This Row],[Celkové maximální úvazky]]-Tabulka510591214[[#This Row],[KAPACITA SLUŽBY]]</f>
        <v>33.86</v>
      </c>
      <c r="T83">
        <f>ROUND((Tabulka510591214[[#This Row],[KAPACITA SLUŽBY]]/70)*100,2)</f>
        <v>112.86</v>
      </c>
      <c r="AA83">
        <v>6255644</v>
      </c>
      <c r="AB83" t="s">
        <v>606</v>
      </c>
    </row>
    <row r="84" spans="2:28" ht="39.950000000000003" customHeight="1">
      <c r="B84" s="77" t="s">
        <v>605</v>
      </c>
      <c r="C84" s="78">
        <v>0</v>
      </c>
      <c r="D84" s="79" t="s">
        <v>77</v>
      </c>
      <c r="E84" s="80">
        <v>29128218</v>
      </c>
      <c r="F84" s="81" t="s">
        <v>606</v>
      </c>
      <c r="G84" s="82">
        <v>6917618</v>
      </c>
      <c r="H84" s="83">
        <v>1</v>
      </c>
      <c r="I84" s="81" t="s">
        <v>79</v>
      </c>
      <c r="J84" s="81" t="s">
        <v>656</v>
      </c>
      <c r="K84" s="81" t="s">
        <v>614</v>
      </c>
      <c r="L84" s="81" t="s">
        <v>609</v>
      </c>
      <c r="M84" s="84">
        <v>1.41</v>
      </c>
      <c r="N84" s="85">
        <v>1.41</v>
      </c>
      <c r="O84" s="84"/>
      <c r="P84" s="84"/>
      <c r="Q84" s="84"/>
      <c r="R84" s="84"/>
      <c r="S84" s="98">
        <f>Tabulka510591214[[#This Row],[Celkové maximální úvazky]]-Tabulka510591214[[#This Row],[KAPACITA SLUŽBY]]</f>
        <v>0.59999999999999987</v>
      </c>
      <c r="T84">
        <f>ROUND((Tabulka510591214[[#This Row],[KAPACITA SLUŽBY]]/70)*100,2)</f>
        <v>2.0099999999999998</v>
      </c>
      <c r="AA84">
        <v>6917618</v>
      </c>
      <c r="AB84" t="s">
        <v>606</v>
      </c>
    </row>
    <row r="85" spans="2:28" ht="39.950000000000003" customHeight="1">
      <c r="B85" s="77" t="s">
        <v>605</v>
      </c>
      <c r="C85" s="78">
        <v>0</v>
      </c>
      <c r="D85" s="79" t="s">
        <v>77</v>
      </c>
      <c r="E85" s="80">
        <v>29128218</v>
      </c>
      <c r="F85" s="81" t="s">
        <v>606</v>
      </c>
      <c r="G85" s="82">
        <v>8769151</v>
      </c>
      <c r="H85" s="83">
        <v>1</v>
      </c>
      <c r="I85" s="81" t="s">
        <v>46</v>
      </c>
      <c r="J85" s="81" t="s">
        <v>635</v>
      </c>
      <c r="K85" s="81" t="s">
        <v>614</v>
      </c>
      <c r="L85" s="81" t="s">
        <v>609</v>
      </c>
      <c r="M85" s="84">
        <v>0.79</v>
      </c>
      <c r="N85" s="85">
        <v>0.79</v>
      </c>
      <c r="O85" s="84"/>
      <c r="P85" s="84"/>
      <c r="Q85" s="84"/>
      <c r="R85" s="84"/>
      <c r="S85" s="98">
        <f>Tabulka510591214[[#This Row],[Celkové maximální úvazky]]-Tabulka510591214[[#This Row],[KAPACITA SLUŽBY]]</f>
        <v>0.33999999999999986</v>
      </c>
      <c r="T85">
        <f>ROUND((Tabulka510591214[[#This Row],[KAPACITA SLUŽBY]]/70)*100,2)</f>
        <v>1.1299999999999999</v>
      </c>
      <c r="AA85">
        <v>8769151</v>
      </c>
      <c r="AB85" t="s">
        <v>606</v>
      </c>
    </row>
    <row r="86" spans="2:28" ht="39.950000000000003" customHeight="1">
      <c r="B86" s="77" t="s">
        <v>605</v>
      </c>
      <c r="C86" s="78">
        <v>0</v>
      </c>
      <c r="D86" s="79" t="s">
        <v>77</v>
      </c>
      <c r="E86" s="80">
        <v>29128218</v>
      </c>
      <c r="F86" s="81" t="s">
        <v>606</v>
      </c>
      <c r="G86" s="82">
        <v>4798443</v>
      </c>
      <c r="H86" s="83">
        <v>1</v>
      </c>
      <c r="I86" s="81" t="s">
        <v>610</v>
      </c>
      <c r="J86" s="81" t="s">
        <v>633</v>
      </c>
      <c r="K86" s="81" t="s">
        <v>614</v>
      </c>
      <c r="L86" s="81" t="s">
        <v>598</v>
      </c>
      <c r="M86" s="99">
        <v>5</v>
      </c>
      <c r="N86" s="99"/>
      <c r="O86" s="99">
        <v>5</v>
      </c>
      <c r="P86" s="99"/>
      <c r="Q86" s="99"/>
      <c r="R86" s="99"/>
      <c r="S86" s="98"/>
      <c r="AA86">
        <v>4798443</v>
      </c>
      <c r="AB86" t="s">
        <v>606</v>
      </c>
    </row>
    <row r="87" spans="2:28" ht="39.950000000000003" customHeight="1">
      <c r="B87" s="77" t="s">
        <v>605</v>
      </c>
      <c r="C87" s="78">
        <v>0</v>
      </c>
      <c r="D87" s="79" t="s">
        <v>77</v>
      </c>
      <c r="E87" s="80">
        <v>29128218</v>
      </c>
      <c r="F87" s="81" t="s">
        <v>606</v>
      </c>
      <c r="G87" s="82">
        <v>9858212</v>
      </c>
      <c r="H87" s="83">
        <v>1</v>
      </c>
      <c r="I87" s="81" t="s">
        <v>548</v>
      </c>
      <c r="J87" s="81" t="s">
        <v>624</v>
      </c>
      <c r="K87" s="81" t="s">
        <v>614</v>
      </c>
      <c r="L87" s="81" t="s">
        <v>609</v>
      </c>
      <c r="M87" s="84">
        <v>1.49</v>
      </c>
      <c r="N87" s="85">
        <v>1.49</v>
      </c>
      <c r="O87" s="84"/>
      <c r="P87" s="84"/>
      <c r="Q87" s="84"/>
      <c r="R87" s="84"/>
      <c r="S87" s="98">
        <f>Tabulka510591214[[#This Row],[Celkové maximální úvazky]]-Tabulka510591214[[#This Row],[KAPACITA SLUŽBY]]</f>
        <v>0.6399999999999999</v>
      </c>
      <c r="T87">
        <f>ROUND((Tabulka510591214[[#This Row],[KAPACITA SLUŽBY]]/70)*100,2)</f>
        <v>2.13</v>
      </c>
      <c r="AA87">
        <v>9858212</v>
      </c>
      <c r="AB87" t="s">
        <v>606</v>
      </c>
    </row>
    <row r="88" spans="2:28" ht="39.950000000000003" customHeight="1">
      <c r="B88" s="77" t="s">
        <v>605</v>
      </c>
      <c r="C88" s="78">
        <v>1</v>
      </c>
      <c r="D88" s="79" t="s">
        <v>77</v>
      </c>
      <c r="E88" s="80">
        <v>29128218</v>
      </c>
      <c r="F88" s="81" t="s">
        <v>606</v>
      </c>
      <c r="G88" s="82">
        <v>4294407</v>
      </c>
      <c r="H88" s="83">
        <v>1</v>
      </c>
      <c r="I88" s="81" t="s">
        <v>564</v>
      </c>
      <c r="J88" s="81" t="s">
        <v>633</v>
      </c>
      <c r="K88" s="81" t="s">
        <v>614</v>
      </c>
      <c r="L88" s="81" t="s">
        <v>609</v>
      </c>
      <c r="M88" s="84">
        <v>3.95</v>
      </c>
      <c r="N88" s="85">
        <v>3.95</v>
      </c>
      <c r="O88" s="84"/>
      <c r="P88" s="84"/>
      <c r="Q88" s="84"/>
      <c r="R88" s="84"/>
      <c r="S88" s="98">
        <f>Tabulka510591214[[#This Row],[Celkové maximální úvazky]]-Tabulka510591214[[#This Row],[KAPACITA SLUŽBY]]</f>
        <v>1.6899999999999995</v>
      </c>
      <c r="T88">
        <f>ROUND((Tabulka510591214[[#This Row],[KAPACITA SLUŽBY]]/70)*100,2)</f>
        <v>5.64</v>
      </c>
      <c r="AA88">
        <v>4294407</v>
      </c>
      <c r="AB88" t="s">
        <v>606</v>
      </c>
    </row>
    <row r="89" spans="2:28" ht="39.950000000000003" customHeight="1">
      <c r="B89" s="77" t="s">
        <v>605</v>
      </c>
      <c r="C89" s="78">
        <v>0</v>
      </c>
      <c r="D89" s="113" t="s">
        <v>77</v>
      </c>
      <c r="E89" s="80">
        <v>29128218</v>
      </c>
      <c r="F89" s="81" t="s">
        <v>606</v>
      </c>
      <c r="G89" s="82">
        <v>9445352</v>
      </c>
      <c r="H89" s="83">
        <v>1</v>
      </c>
      <c r="I89" s="81" t="s">
        <v>80</v>
      </c>
      <c r="J89" s="81" t="s">
        <v>633</v>
      </c>
      <c r="K89" s="81" t="s">
        <v>614</v>
      </c>
      <c r="L89" s="81" t="s">
        <v>598</v>
      </c>
      <c r="M89" s="99">
        <v>9</v>
      </c>
      <c r="N89" s="99"/>
      <c r="O89" s="99">
        <v>9</v>
      </c>
      <c r="P89" s="99"/>
      <c r="Q89" s="99"/>
      <c r="R89" s="99"/>
      <c r="S89" s="98"/>
      <c r="AA89">
        <v>9445352</v>
      </c>
      <c r="AB89" t="s">
        <v>606</v>
      </c>
    </row>
    <row r="90" spans="2:28" ht="39.950000000000003" customHeight="1">
      <c r="B90" s="77" t="s">
        <v>605</v>
      </c>
      <c r="C90" s="78">
        <v>1</v>
      </c>
      <c r="D90" s="79" t="s">
        <v>81</v>
      </c>
      <c r="E90" s="80">
        <v>67982930</v>
      </c>
      <c r="F90" s="81" t="s">
        <v>606</v>
      </c>
      <c r="G90" s="82">
        <v>8245137</v>
      </c>
      <c r="H90" s="83">
        <v>1</v>
      </c>
      <c r="I90" s="81" t="s">
        <v>562</v>
      </c>
      <c r="J90" s="81" t="s">
        <v>626</v>
      </c>
      <c r="K90" s="81" t="s">
        <v>655</v>
      </c>
      <c r="L90" s="81" t="s">
        <v>598</v>
      </c>
      <c r="M90" s="99">
        <v>7</v>
      </c>
      <c r="N90" s="99"/>
      <c r="O90" s="99">
        <v>7</v>
      </c>
      <c r="P90" s="99"/>
      <c r="Q90" s="99"/>
      <c r="R90" s="99"/>
      <c r="S90" s="98"/>
      <c r="AA90">
        <v>8245137</v>
      </c>
      <c r="AB90" t="s">
        <v>606</v>
      </c>
    </row>
    <row r="91" spans="2:28" ht="39.950000000000003" customHeight="1">
      <c r="B91" s="77" t="s">
        <v>605</v>
      </c>
      <c r="C91" s="78">
        <v>0</v>
      </c>
      <c r="D91" s="79" t="s">
        <v>81</v>
      </c>
      <c r="E91" s="80">
        <v>67982930</v>
      </c>
      <c r="F91" s="81" t="s">
        <v>606</v>
      </c>
      <c r="G91" s="82">
        <v>3984480</v>
      </c>
      <c r="H91" s="83">
        <v>1</v>
      </c>
      <c r="I91" s="81" t="s">
        <v>548</v>
      </c>
      <c r="J91" s="81" t="s">
        <v>624</v>
      </c>
      <c r="K91" s="81" t="s">
        <v>655</v>
      </c>
      <c r="L91" s="81" t="s">
        <v>609</v>
      </c>
      <c r="M91" s="84">
        <v>3.5</v>
      </c>
      <c r="N91" s="85">
        <v>3.5</v>
      </c>
      <c r="O91" s="84"/>
      <c r="P91" s="84"/>
      <c r="Q91" s="84"/>
      <c r="R91" s="84"/>
      <c r="S91" s="98">
        <f>Tabulka510591214[[#This Row],[Celkové maximální úvazky]]-Tabulka510591214[[#This Row],[KAPACITA SLUŽBY]]</f>
        <v>1.5</v>
      </c>
      <c r="T91">
        <f>ROUND((Tabulka510591214[[#This Row],[KAPACITA SLUŽBY]]/70)*100,2)</f>
        <v>5</v>
      </c>
      <c r="AA91">
        <v>3984480</v>
      </c>
      <c r="AB91" t="s">
        <v>606</v>
      </c>
    </row>
    <row r="92" spans="2:28" ht="39.950000000000003" customHeight="1">
      <c r="B92" s="77" t="s">
        <v>605</v>
      </c>
      <c r="C92" s="78">
        <v>0</v>
      </c>
      <c r="D92" s="113" t="s">
        <v>81</v>
      </c>
      <c r="E92" s="80">
        <v>67982930</v>
      </c>
      <c r="F92" s="81" t="s">
        <v>606</v>
      </c>
      <c r="G92" s="82">
        <v>2838414</v>
      </c>
      <c r="H92" s="83">
        <v>1</v>
      </c>
      <c r="I92" s="81" t="s">
        <v>83</v>
      </c>
      <c r="J92" s="81" t="s">
        <v>654</v>
      </c>
      <c r="K92" s="81" t="s">
        <v>655</v>
      </c>
      <c r="L92" s="81" t="s">
        <v>609</v>
      </c>
      <c r="M92" s="84">
        <v>2.15</v>
      </c>
      <c r="N92" s="85">
        <v>2.15</v>
      </c>
      <c r="O92" s="84"/>
      <c r="P92" s="84"/>
      <c r="Q92" s="84"/>
      <c r="R92" s="84"/>
      <c r="S92" s="98">
        <f>Tabulka510591214[[#This Row],[Celkové maximální úvazky]]-Tabulka510591214[[#This Row],[KAPACITA SLUŽBY]]</f>
        <v>0.91999999999999993</v>
      </c>
      <c r="T92">
        <f>ROUND((Tabulka510591214[[#This Row],[KAPACITA SLUŽBY]]/70)*100,2)</f>
        <v>3.07</v>
      </c>
      <c r="AA92">
        <v>2838414</v>
      </c>
      <c r="AB92" t="s">
        <v>606</v>
      </c>
    </row>
    <row r="93" spans="2:28" ht="39.950000000000003" customHeight="1">
      <c r="B93" s="77" t="s">
        <v>605</v>
      </c>
      <c r="C93" s="78">
        <v>1</v>
      </c>
      <c r="D93" s="79" t="s">
        <v>565</v>
      </c>
      <c r="E93" s="80">
        <v>27007537</v>
      </c>
      <c r="F93" s="81" t="s">
        <v>606</v>
      </c>
      <c r="G93" s="82">
        <v>6733098</v>
      </c>
      <c r="H93" s="83">
        <v>1</v>
      </c>
      <c r="I93" s="81" t="s">
        <v>566</v>
      </c>
      <c r="J93" s="81" t="s">
        <v>657</v>
      </c>
      <c r="K93" s="81" t="s">
        <v>658</v>
      </c>
      <c r="L93" s="81" t="s">
        <v>598</v>
      </c>
      <c r="M93" s="99">
        <v>12</v>
      </c>
      <c r="N93" s="99"/>
      <c r="O93" s="99">
        <v>12</v>
      </c>
      <c r="P93" s="99"/>
      <c r="Q93" s="99"/>
      <c r="R93" s="99"/>
      <c r="S93" s="98"/>
      <c r="AA93">
        <v>6733098</v>
      </c>
      <c r="AB93" t="s">
        <v>606</v>
      </c>
    </row>
    <row r="94" spans="2:28" ht="39.950000000000003" customHeight="1">
      <c r="B94" s="77" t="s">
        <v>605</v>
      </c>
      <c r="C94" s="78">
        <v>1</v>
      </c>
      <c r="D94" s="79" t="s">
        <v>86</v>
      </c>
      <c r="E94" s="80">
        <v>26619032</v>
      </c>
      <c r="F94" s="81" t="s">
        <v>606</v>
      </c>
      <c r="G94" s="82">
        <v>7242355</v>
      </c>
      <c r="H94" s="83">
        <v>1</v>
      </c>
      <c r="I94" s="81" t="s">
        <v>79</v>
      </c>
      <c r="J94" s="81" t="s">
        <v>656</v>
      </c>
      <c r="K94" s="81" t="s">
        <v>625</v>
      </c>
      <c r="L94" s="81" t="s">
        <v>609</v>
      </c>
      <c r="M94" s="84">
        <v>3.75</v>
      </c>
      <c r="N94" s="85">
        <v>3.75</v>
      </c>
      <c r="O94" s="84"/>
      <c r="P94" s="84"/>
      <c r="Q94" s="84"/>
      <c r="R94" s="84"/>
      <c r="S94" s="98">
        <f>Tabulka510591214[[#This Row],[Celkové maximální úvazky]]-Tabulka510591214[[#This Row],[KAPACITA SLUŽBY]]</f>
        <v>1.6100000000000003</v>
      </c>
      <c r="T94">
        <f>ROUND((Tabulka510591214[[#This Row],[KAPACITA SLUŽBY]]/70)*100,2)</f>
        <v>5.36</v>
      </c>
      <c r="AA94">
        <v>7242355</v>
      </c>
      <c r="AB94" t="s">
        <v>606</v>
      </c>
    </row>
    <row r="95" spans="2:28" ht="39.950000000000003" customHeight="1">
      <c r="B95" s="77" t="s">
        <v>605</v>
      </c>
      <c r="C95" s="78">
        <v>0</v>
      </c>
      <c r="D95" s="79" t="s">
        <v>86</v>
      </c>
      <c r="E95" s="80">
        <v>26619032</v>
      </c>
      <c r="F95" s="81" t="s">
        <v>606</v>
      </c>
      <c r="G95" s="82">
        <v>1726145</v>
      </c>
      <c r="H95" s="83">
        <v>1</v>
      </c>
      <c r="I95" s="81" t="s">
        <v>46</v>
      </c>
      <c r="J95" s="81" t="s">
        <v>635</v>
      </c>
      <c r="K95" s="81" t="s">
        <v>659</v>
      </c>
      <c r="L95" s="81" t="s">
        <v>609</v>
      </c>
      <c r="M95" s="84">
        <v>4.82</v>
      </c>
      <c r="N95" s="85">
        <v>4.82</v>
      </c>
      <c r="O95" s="84"/>
      <c r="P95" s="84"/>
      <c r="Q95" s="84"/>
      <c r="R95" s="84"/>
      <c r="S95" s="98">
        <f>Tabulka510591214[[#This Row],[Celkové maximální úvazky]]-Tabulka510591214[[#This Row],[KAPACITA SLUŽBY]]</f>
        <v>2.0699999999999994</v>
      </c>
      <c r="T95">
        <f>ROUND((Tabulka510591214[[#This Row],[KAPACITA SLUŽBY]]/70)*100,2)</f>
        <v>6.89</v>
      </c>
      <c r="AA95">
        <v>1726145</v>
      </c>
      <c r="AB95" t="s">
        <v>606</v>
      </c>
    </row>
    <row r="96" spans="2:28" ht="39.950000000000003" customHeight="1">
      <c r="B96" s="77" t="s">
        <v>605</v>
      </c>
      <c r="C96" s="78">
        <v>0</v>
      </c>
      <c r="D96" s="79" t="s">
        <v>86</v>
      </c>
      <c r="E96" s="80">
        <v>26619032</v>
      </c>
      <c r="F96" s="81" t="s">
        <v>606</v>
      </c>
      <c r="G96" s="82">
        <v>7718168</v>
      </c>
      <c r="H96" s="83">
        <v>1</v>
      </c>
      <c r="I96" s="81" t="s">
        <v>46</v>
      </c>
      <c r="J96" s="81" t="s">
        <v>656</v>
      </c>
      <c r="K96" s="81" t="s">
        <v>625</v>
      </c>
      <c r="L96" s="81" t="s">
        <v>609</v>
      </c>
      <c r="M96" s="84">
        <v>3.25</v>
      </c>
      <c r="N96" s="85">
        <v>3.25</v>
      </c>
      <c r="O96" s="84"/>
      <c r="P96" s="84"/>
      <c r="Q96" s="84"/>
      <c r="R96" s="84"/>
      <c r="S96" s="98">
        <f>Tabulka510591214[[#This Row],[Celkové maximální úvazky]]-Tabulka510591214[[#This Row],[KAPACITA SLUŽBY]]</f>
        <v>1.3899999999999997</v>
      </c>
      <c r="T96">
        <f>ROUND((Tabulka510591214[[#This Row],[KAPACITA SLUŽBY]]/70)*100,2)</f>
        <v>4.6399999999999997</v>
      </c>
      <c r="AA96">
        <v>7718168</v>
      </c>
      <c r="AB96" t="s">
        <v>606</v>
      </c>
    </row>
    <row r="97" spans="1:28" ht="39.950000000000003" customHeight="1">
      <c r="B97" s="77" t="s">
        <v>605</v>
      </c>
      <c r="C97" s="78">
        <v>1</v>
      </c>
      <c r="D97" s="81" t="s">
        <v>660</v>
      </c>
      <c r="E97" s="80" t="s">
        <v>661</v>
      </c>
      <c r="F97" s="132" t="s">
        <v>606</v>
      </c>
      <c r="G97" s="82">
        <v>4323855</v>
      </c>
      <c r="H97" s="83">
        <v>1</v>
      </c>
      <c r="I97" s="81" t="s">
        <v>27</v>
      </c>
      <c r="J97" s="81" t="s">
        <v>662</v>
      </c>
      <c r="K97" s="81" t="s">
        <v>616</v>
      </c>
      <c r="L97" s="81" t="s">
        <v>609</v>
      </c>
      <c r="M97" s="84">
        <v>4</v>
      </c>
      <c r="N97" s="85">
        <v>4</v>
      </c>
      <c r="O97" s="84"/>
      <c r="P97" s="84"/>
      <c r="Q97" s="84"/>
      <c r="R97" s="84"/>
      <c r="S97" s="98">
        <f>Tabulka510591214[[#This Row],[Celkové maximální úvazky]]-Tabulka510591214[[#This Row],[KAPACITA SLUŽBY]]</f>
        <v>1.71</v>
      </c>
      <c r="T97">
        <f>ROUND((Tabulka510591214[[#This Row],[KAPACITA SLUŽBY]]/70)*100,2)</f>
        <v>5.71</v>
      </c>
      <c r="AA97">
        <v>4323855</v>
      </c>
      <c r="AB97" t="s">
        <v>606</v>
      </c>
    </row>
    <row r="98" spans="1:28" ht="39.950000000000003" customHeight="1">
      <c r="B98" s="77" t="s">
        <v>605</v>
      </c>
      <c r="C98" s="78">
        <v>1</v>
      </c>
      <c r="D98" s="81" t="s">
        <v>663</v>
      </c>
      <c r="E98" s="80">
        <v>27023915</v>
      </c>
      <c r="F98" s="81" t="s">
        <v>606</v>
      </c>
      <c r="G98" s="82">
        <v>5350852</v>
      </c>
      <c r="H98" s="83">
        <v>1</v>
      </c>
      <c r="I98" s="81" t="s">
        <v>25</v>
      </c>
      <c r="J98" s="81" t="s">
        <v>618</v>
      </c>
      <c r="K98" s="81" t="s">
        <v>620</v>
      </c>
      <c r="L98" s="81" t="s">
        <v>609</v>
      </c>
      <c r="M98" s="84">
        <v>4</v>
      </c>
      <c r="N98" s="85">
        <v>4</v>
      </c>
      <c r="O98" s="84"/>
      <c r="P98" s="84"/>
      <c r="Q98" s="84"/>
      <c r="R98" s="84"/>
      <c r="S98" s="98">
        <f>Tabulka510591214[[#This Row],[Celkové maximální úvazky]]-Tabulka510591214[[#This Row],[KAPACITA SLUŽBY]]</f>
        <v>1.71</v>
      </c>
      <c r="T98">
        <f>ROUND((Tabulka510591214[[#This Row],[KAPACITA SLUŽBY]]/70)*100,2)</f>
        <v>5.71</v>
      </c>
      <c r="AA98">
        <v>5350852</v>
      </c>
      <c r="AB98" t="s">
        <v>606</v>
      </c>
    </row>
    <row r="99" spans="1:28" ht="39.950000000000003" customHeight="1">
      <c r="B99" s="77" t="s">
        <v>605</v>
      </c>
      <c r="C99" s="133">
        <v>0</v>
      </c>
      <c r="D99" s="134" t="s">
        <v>663</v>
      </c>
      <c r="E99" s="135">
        <v>27023915</v>
      </c>
      <c r="F99" s="134" t="s">
        <v>606</v>
      </c>
      <c r="G99" s="136">
        <v>7829833</v>
      </c>
      <c r="H99" s="137">
        <v>1</v>
      </c>
      <c r="I99" s="134" t="s">
        <v>610</v>
      </c>
      <c r="J99" s="134" t="s">
        <v>618</v>
      </c>
      <c r="K99" s="134" t="s">
        <v>620</v>
      </c>
      <c r="L99" s="134" t="s">
        <v>598</v>
      </c>
      <c r="M99" s="138">
        <v>12</v>
      </c>
      <c r="N99" s="138"/>
      <c r="O99" s="99">
        <v>12</v>
      </c>
      <c r="P99" s="99"/>
      <c r="Q99" s="99"/>
      <c r="R99" s="138"/>
      <c r="S99" s="98"/>
      <c r="AA99">
        <v>7829833</v>
      </c>
      <c r="AB99" t="s">
        <v>606</v>
      </c>
    </row>
    <row r="100" spans="1:28" ht="39.950000000000003" customHeight="1">
      <c r="B100" s="77" t="s">
        <v>605</v>
      </c>
      <c r="C100" s="78">
        <v>0</v>
      </c>
      <c r="D100" s="134" t="s">
        <v>90</v>
      </c>
      <c r="E100" s="135">
        <v>25321307</v>
      </c>
      <c r="F100" s="138" t="s">
        <v>621</v>
      </c>
      <c r="G100" s="139">
        <v>6926531</v>
      </c>
      <c r="H100" s="83">
        <v>1</v>
      </c>
      <c r="I100" s="134" t="s">
        <v>610</v>
      </c>
      <c r="J100" s="134" t="s">
        <v>618</v>
      </c>
      <c r="K100" s="134" t="s">
        <v>620</v>
      </c>
      <c r="L100" s="134" t="s">
        <v>598</v>
      </c>
      <c r="M100" s="138">
        <v>30</v>
      </c>
      <c r="N100" s="138"/>
      <c r="O100" s="99">
        <v>30</v>
      </c>
      <c r="P100" s="99"/>
      <c r="Q100" s="99"/>
      <c r="R100" s="138"/>
      <c r="S100" s="98"/>
      <c r="AA100">
        <v>6926531</v>
      </c>
      <c r="AB100" t="s">
        <v>621</v>
      </c>
    </row>
    <row r="101" spans="1:28" ht="39.950000000000003" customHeight="1">
      <c r="B101" s="77" t="s">
        <v>605</v>
      </c>
      <c r="C101" s="78">
        <v>1</v>
      </c>
      <c r="D101" s="81" t="s">
        <v>90</v>
      </c>
      <c r="E101" s="80">
        <v>25321307</v>
      </c>
      <c r="F101" s="99" t="s">
        <v>621</v>
      </c>
      <c r="G101" s="82">
        <v>7194832</v>
      </c>
      <c r="H101" s="83">
        <v>1</v>
      </c>
      <c r="I101" s="81" t="s">
        <v>30</v>
      </c>
      <c r="J101" s="81" t="s">
        <v>613</v>
      </c>
      <c r="K101" s="81" t="s">
        <v>620</v>
      </c>
      <c r="L101" s="81" t="s">
        <v>598</v>
      </c>
      <c r="M101" s="99">
        <v>61</v>
      </c>
      <c r="N101" s="99"/>
      <c r="O101" s="99">
        <v>61</v>
      </c>
      <c r="P101" s="99"/>
      <c r="Q101" s="99"/>
      <c r="R101" s="99"/>
      <c r="S101" s="98"/>
      <c r="AA101">
        <v>7194832</v>
      </c>
      <c r="AB101" t="s">
        <v>621</v>
      </c>
    </row>
    <row r="102" spans="1:28" ht="39.950000000000003" customHeight="1">
      <c r="B102" s="77" t="s">
        <v>605</v>
      </c>
      <c r="C102" s="78">
        <v>1</v>
      </c>
      <c r="D102" s="79" t="s">
        <v>92</v>
      </c>
      <c r="E102" s="80">
        <v>71209212</v>
      </c>
      <c r="F102" s="81" t="s">
        <v>632</v>
      </c>
      <c r="G102" s="82">
        <v>6341305</v>
      </c>
      <c r="H102" s="83">
        <v>1</v>
      </c>
      <c r="I102" s="81" t="s">
        <v>40</v>
      </c>
      <c r="J102" s="81" t="s">
        <v>662</v>
      </c>
      <c r="K102" s="81" t="s">
        <v>617</v>
      </c>
      <c r="L102" s="81" t="s">
        <v>598</v>
      </c>
      <c r="M102" s="99">
        <v>62</v>
      </c>
      <c r="N102" s="99"/>
      <c r="O102" s="99">
        <v>62</v>
      </c>
      <c r="P102" s="99"/>
      <c r="Q102" s="99"/>
      <c r="R102" s="99"/>
      <c r="S102" s="98"/>
      <c r="AA102">
        <v>6341305</v>
      </c>
      <c r="AB102" t="s">
        <v>632</v>
      </c>
    </row>
    <row r="103" spans="1:28" ht="39.950000000000003" customHeight="1">
      <c r="B103" s="77" t="s">
        <v>605</v>
      </c>
      <c r="C103" s="78">
        <v>1</v>
      </c>
      <c r="D103" s="79" t="s">
        <v>96</v>
      </c>
      <c r="E103" s="80">
        <v>25755277</v>
      </c>
      <c r="F103" s="81" t="s">
        <v>606</v>
      </c>
      <c r="G103" s="82">
        <v>5699588</v>
      </c>
      <c r="H103" s="83">
        <v>1</v>
      </c>
      <c r="I103" s="81" t="s">
        <v>79</v>
      </c>
      <c r="J103" s="81" t="s">
        <v>656</v>
      </c>
      <c r="K103" s="81" t="s">
        <v>631</v>
      </c>
      <c r="L103" s="81" t="s">
        <v>609</v>
      </c>
      <c r="M103" s="84">
        <v>3.5</v>
      </c>
      <c r="N103" s="85">
        <v>3.5</v>
      </c>
      <c r="O103" s="84"/>
      <c r="P103" s="84"/>
      <c r="Q103" s="84"/>
      <c r="R103" s="84"/>
      <c r="S103" s="98">
        <f>Tabulka510591214[[#This Row],[Celkové maximální úvazky]]-Tabulka510591214[[#This Row],[KAPACITA SLUŽBY]]</f>
        <v>1.5</v>
      </c>
      <c r="T103">
        <f>ROUND((Tabulka510591214[[#This Row],[KAPACITA SLUŽBY]]/70)*100,2)</f>
        <v>5</v>
      </c>
      <c r="AA103">
        <v>5699588</v>
      </c>
      <c r="AB103" t="s">
        <v>606</v>
      </c>
    </row>
    <row r="104" spans="1:28" ht="39.950000000000003" customHeight="1">
      <c r="B104" s="77" t="s">
        <v>605</v>
      </c>
      <c r="C104" s="78">
        <v>0</v>
      </c>
      <c r="D104" s="79" t="s">
        <v>96</v>
      </c>
      <c r="E104" s="80">
        <v>25755277</v>
      </c>
      <c r="F104" s="81" t="s">
        <v>606</v>
      </c>
      <c r="G104" s="82">
        <v>6110475</v>
      </c>
      <c r="H104" s="83">
        <v>1</v>
      </c>
      <c r="I104" s="81" t="s">
        <v>46</v>
      </c>
      <c r="J104" s="81" t="s">
        <v>654</v>
      </c>
      <c r="K104" s="81" t="s">
        <v>631</v>
      </c>
      <c r="L104" s="81" t="s">
        <v>609</v>
      </c>
      <c r="M104" s="140">
        <v>11.5</v>
      </c>
      <c r="N104" s="85">
        <v>11.5</v>
      </c>
      <c r="O104" s="140"/>
      <c r="P104" s="140"/>
      <c r="Q104" s="140"/>
      <c r="R104" s="140"/>
      <c r="S104" s="98">
        <f>Tabulka510591214[[#This Row],[Celkové maximální úvazky]]-Tabulka510591214[[#This Row],[KAPACITA SLUŽBY]]</f>
        <v>4.93</v>
      </c>
      <c r="T104">
        <f>ROUND((Tabulka510591214[[#This Row],[KAPACITA SLUŽBY]]/70)*100,2)</f>
        <v>16.43</v>
      </c>
      <c r="AA104">
        <v>6110475</v>
      </c>
      <c r="AB104" t="s">
        <v>606</v>
      </c>
    </row>
    <row r="105" spans="1:28" ht="39.950000000000003" customHeight="1">
      <c r="B105" s="77" t="s">
        <v>605</v>
      </c>
      <c r="C105" s="78">
        <v>0</v>
      </c>
      <c r="D105" s="79" t="s">
        <v>96</v>
      </c>
      <c r="E105" s="80">
        <v>25755277</v>
      </c>
      <c r="F105" s="81" t="s">
        <v>606</v>
      </c>
      <c r="G105" s="82">
        <v>5513149</v>
      </c>
      <c r="H105" s="114">
        <v>1</v>
      </c>
      <c r="I105" s="81" t="s">
        <v>548</v>
      </c>
      <c r="J105" s="81" t="s">
        <v>624</v>
      </c>
      <c r="K105" s="81" t="s">
        <v>631</v>
      </c>
      <c r="L105" s="81" t="s">
        <v>609</v>
      </c>
      <c r="M105" s="84">
        <v>12</v>
      </c>
      <c r="N105" s="85">
        <v>12</v>
      </c>
      <c r="O105" s="84"/>
      <c r="P105" s="84"/>
      <c r="Q105" s="84"/>
      <c r="R105" s="84"/>
      <c r="S105" s="98">
        <f>Tabulka510591214[[#This Row],[Celkové maximální úvazky]]-Tabulka510591214[[#This Row],[KAPACITA SLUŽBY]]</f>
        <v>5.1400000000000006</v>
      </c>
      <c r="T105">
        <f>ROUND((Tabulka510591214[[#This Row],[KAPACITA SLUŽBY]]/70)*100,2)</f>
        <v>17.14</v>
      </c>
      <c r="AA105">
        <v>5513149</v>
      </c>
      <c r="AB105" t="s">
        <v>606</v>
      </c>
    </row>
    <row r="106" spans="1:28" s="128" customFormat="1" ht="39.950000000000003" customHeight="1">
      <c r="A106" s="118">
        <v>0</v>
      </c>
      <c r="B106" s="119" t="s">
        <v>664</v>
      </c>
      <c r="C106" s="120">
        <v>0</v>
      </c>
      <c r="D106" s="121" t="s">
        <v>96</v>
      </c>
      <c r="E106" s="122">
        <v>25755277</v>
      </c>
      <c r="F106" s="123" t="s">
        <v>606</v>
      </c>
      <c r="G106" s="124" t="s">
        <v>665</v>
      </c>
      <c r="H106" s="125">
        <v>0</v>
      </c>
      <c r="I106" s="123" t="s">
        <v>83</v>
      </c>
      <c r="J106" s="123" t="s">
        <v>654</v>
      </c>
      <c r="K106" s="123" t="s">
        <v>631</v>
      </c>
      <c r="L106" s="123" t="s">
        <v>609</v>
      </c>
      <c r="M106" s="126">
        <v>1</v>
      </c>
      <c r="N106" s="85">
        <v>1</v>
      </c>
      <c r="O106" s="126"/>
      <c r="P106" s="126"/>
      <c r="Q106" s="126"/>
      <c r="R106" s="126"/>
      <c r="S106" s="127">
        <f>Tabulka510591214[[#This Row],[Celkové maximální úvazky]]-Tabulka510591214[[#This Row],[KAPACITA SLUŽBY]]</f>
        <v>0.42999999999999994</v>
      </c>
      <c r="T106" s="128">
        <f>ROUND((Tabulka510591214[[#This Row],[KAPACITA SLUŽBY]]/70)*100,2)</f>
        <v>1.43</v>
      </c>
      <c r="AA106" s="128" t="s">
        <v>665</v>
      </c>
      <c r="AB106" s="128" t="s">
        <v>606</v>
      </c>
    </row>
    <row r="107" spans="1:28" ht="39.950000000000003" customHeight="1">
      <c r="A107" s="129"/>
      <c r="B107" s="130" t="s">
        <v>605</v>
      </c>
      <c r="C107" s="78">
        <v>0</v>
      </c>
      <c r="D107" s="79" t="s">
        <v>96</v>
      </c>
      <c r="E107" s="80">
        <v>25755277</v>
      </c>
      <c r="F107" s="81" t="s">
        <v>606</v>
      </c>
      <c r="G107" s="82">
        <v>9400991</v>
      </c>
      <c r="H107" s="83">
        <v>1</v>
      </c>
      <c r="I107" s="81" t="s">
        <v>83</v>
      </c>
      <c r="J107" s="81" t="s">
        <v>654</v>
      </c>
      <c r="K107" s="81" t="s">
        <v>631</v>
      </c>
      <c r="L107" s="81" t="s">
        <v>609</v>
      </c>
      <c r="M107" s="84">
        <v>2.5</v>
      </c>
      <c r="N107" s="85">
        <v>2.5</v>
      </c>
      <c r="O107" s="84"/>
      <c r="P107" s="84"/>
      <c r="Q107" s="84"/>
      <c r="R107" s="84"/>
      <c r="S107" s="98">
        <f>Tabulka510591214[[#This Row],[Celkové maximální úvazky]]-Tabulka510591214[[#This Row],[KAPACITA SLUŽBY]]</f>
        <v>1.0699999999999998</v>
      </c>
      <c r="T107">
        <f>ROUND((Tabulka510591214[[#This Row],[KAPACITA SLUŽBY]]/70)*100,2)</f>
        <v>3.57</v>
      </c>
      <c r="AA107">
        <v>9400991</v>
      </c>
      <c r="AB107" t="s">
        <v>606</v>
      </c>
    </row>
    <row r="108" spans="1:28" ht="39.950000000000003" customHeight="1">
      <c r="B108" s="77" t="s">
        <v>605</v>
      </c>
      <c r="C108" s="78">
        <v>1</v>
      </c>
      <c r="D108" s="79" t="s">
        <v>98</v>
      </c>
      <c r="E108" s="80">
        <v>45770433</v>
      </c>
      <c r="F108" s="81" t="s">
        <v>606</v>
      </c>
      <c r="G108" s="82">
        <v>2532222</v>
      </c>
      <c r="H108" s="83">
        <v>1</v>
      </c>
      <c r="I108" s="81" t="s">
        <v>30</v>
      </c>
      <c r="J108" s="81" t="s">
        <v>618</v>
      </c>
      <c r="K108" s="81" t="s">
        <v>616</v>
      </c>
      <c r="L108" s="81" t="s">
        <v>598</v>
      </c>
      <c r="M108" s="99">
        <v>8</v>
      </c>
      <c r="N108" s="99"/>
      <c r="O108" s="99">
        <v>8</v>
      </c>
      <c r="P108" s="99"/>
      <c r="Q108" s="99"/>
      <c r="R108" s="99"/>
      <c r="S108" s="98"/>
      <c r="AA108">
        <v>2532222</v>
      </c>
      <c r="AB108" t="s">
        <v>606</v>
      </c>
    </row>
    <row r="109" spans="1:28" ht="39.950000000000003" customHeight="1">
      <c r="B109" s="77" t="s">
        <v>605</v>
      </c>
      <c r="C109" s="78">
        <v>1</v>
      </c>
      <c r="D109" s="81" t="s">
        <v>544</v>
      </c>
      <c r="E109" s="80" t="s">
        <v>666</v>
      </c>
      <c r="F109" s="81" t="s">
        <v>606</v>
      </c>
      <c r="G109" s="110">
        <v>5778926</v>
      </c>
      <c r="H109" s="83">
        <v>1</v>
      </c>
      <c r="I109" s="81" t="s">
        <v>46</v>
      </c>
      <c r="J109" s="81" t="s">
        <v>618</v>
      </c>
      <c r="K109" s="81" t="s">
        <v>636</v>
      </c>
      <c r="L109" s="81" t="s">
        <v>609</v>
      </c>
      <c r="M109" s="84">
        <v>4.2</v>
      </c>
      <c r="N109" s="85">
        <v>4.2</v>
      </c>
      <c r="O109" s="84"/>
      <c r="P109" s="84"/>
      <c r="Q109" s="84"/>
      <c r="R109" s="84"/>
      <c r="S109" s="98">
        <f>Tabulka510591214[[#This Row],[Celkové maximální úvazky]]-Tabulka510591214[[#This Row],[KAPACITA SLUŽBY]]</f>
        <v>1.7999999999999998</v>
      </c>
      <c r="T109">
        <f>ROUND((Tabulka510591214[[#This Row],[KAPACITA SLUŽBY]]/70)*100,2)</f>
        <v>6</v>
      </c>
      <c r="AA109">
        <v>5778926</v>
      </c>
      <c r="AB109" t="s">
        <v>606</v>
      </c>
    </row>
    <row r="110" spans="1:28" ht="39.950000000000003" customHeight="1">
      <c r="B110" s="77" t="s">
        <v>605</v>
      </c>
      <c r="C110" s="78">
        <v>0</v>
      </c>
      <c r="D110" s="81" t="s">
        <v>100</v>
      </c>
      <c r="E110" s="80">
        <v>22838457</v>
      </c>
      <c r="F110" s="81" t="s">
        <v>606</v>
      </c>
      <c r="G110" s="82">
        <v>8532204</v>
      </c>
      <c r="H110" s="83">
        <v>1</v>
      </c>
      <c r="I110" s="81" t="s">
        <v>25</v>
      </c>
      <c r="J110" s="81" t="s">
        <v>618</v>
      </c>
      <c r="K110" s="81" t="s">
        <v>638</v>
      </c>
      <c r="L110" s="81" t="s">
        <v>609</v>
      </c>
      <c r="M110" s="84">
        <v>3.3</v>
      </c>
      <c r="N110" s="85">
        <v>3.3</v>
      </c>
      <c r="O110" s="84"/>
      <c r="P110" s="84"/>
      <c r="Q110" s="84"/>
      <c r="R110" s="84"/>
      <c r="S110" s="98">
        <f>Tabulka510591214[[#This Row],[Celkové maximální úvazky]]-Tabulka510591214[[#This Row],[KAPACITA SLUŽBY]]</f>
        <v>1.4100000000000001</v>
      </c>
      <c r="T110">
        <f>ROUND((Tabulka510591214[[#This Row],[KAPACITA SLUŽBY]]/70)*100,2)</f>
        <v>4.71</v>
      </c>
      <c r="AA110">
        <v>8532204</v>
      </c>
      <c r="AB110" t="s">
        <v>606</v>
      </c>
    </row>
    <row r="111" spans="1:28" ht="39.950000000000003" customHeight="1">
      <c r="B111" s="77" t="s">
        <v>605</v>
      </c>
      <c r="C111" s="78">
        <v>1</v>
      </c>
      <c r="D111" s="81" t="s">
        <v>100</v>
      </c>
      <c r="E111" s="80">
        <v>22838457</v>
      </c>
      <c r="F111" s="81" t="s">
        <v>606</v>
      </c>
      <c r="G111" s="82">
        <v>7521946</v>
      </c>
      <c r="H111" s="83">
        <v>1</v>
      </c>
      <c r="I111" s="81" t="s">
        <v>26</v>
      </c>
      <c r="J111" s="81" t="s">
        <v>618</v>
      </c>
      <c r="K111" s="81" t="s">
        <v>638</v>
      </c>
      <c r="L111" s="81" t="s">
        <v>609</v>
      </c>
      <c r="M111" s="84">
        <v>3.3</v>
      </c>
      <c r="N111" s="85">
        <v>3.3</v>
      </c>
      <c r="O111" s="84"/>
      <c r="P111" s="84"/>
      <c r="Q111" s="84"/>
      <c r="R111" s="84"/>
      <c r="S111" s="98">
        <f>Tabulka510591214[[#This Row],[Celkové maximální úvazky]]-Tabulka510591214[[#This Row],[KAPACITA SLUŽBY]]</f>
        <v>1.4100000000000001</v>
      </c>
      <c r="T111">
        <f>ROUND((Tabulka510591214[[#This Row],[KAPACITA SLUŽBY]]/70)*100,2)</f>
        <v>4.71</v>
      </c>
      <c r="AA111">
        <v>7521946</v>
      </c>
      <c r="AB111" t="s">
        <v>606</v>
      </c>
    </row>
    <row r="112" spans="1:28" s="96" customFormat="1" ht="39.950000000000003" customHeight="1">
      <c r="A112" s="76"/>
      <c r="B112" s="87" t="s">
        <v>605</v>
      </c>
      <c r="C112" s="88">
        <v>1</v>
      </c>
      <c r="D112" s="91" t="s">
        <v>546</v>
      </c>
      <c r="E112" s="90" t="s">
        <v>667</v>
      </c>
      <c r="F112" s="141" t="s">
        <v>632</v>
      </c>
      <c r="G112" s="142">
        <v>9186406</v>
      </c>
      <c r="H112" s="93">
        <v>0</v>
      </c>
      <c r="I112" s="91" t="s">
        <v>610</v>
      </c>
      <c r="J112" s="91" t="s">
        <v>646</v>
      </c>
      <c r="K112" s="91" t="s">
        <v>625</v>
      </c>
      <c r="L112" s="91" t="s">
        <v>611</v>
      </c>
      <c r="M112" s="94" t="s">
        <v>611</v>
      </c>
      <c r="N112" s="94">
        <v>2</v>
      </c>
      <c r="O112" s="94">
        <v>5</v>
      </c>
      <c r="P112" s="94"/>
      <c r="Q112" s="94"/>
      <c r="R112" s="94">
        <v>2</v>
      </c>
      <c r="S112" s="95" t="e">
        <f>Tabulka510591214[[#This Row],[Celkové maximální úvazky]]-Tabulka510591214[[#This Row],[KAPACITA SLUŽBY]]</f>
        <v>#VALUE!</v>
      </c>
      <c r="T112" s="96" t="e">
        <f>ROUND((Tabulka510591214[[#This Row],[KAPACITA SLUŽBY]]/70)*100,2)</f>
        <v>#VALUE!</v>
      </c>
      <c r="U112"/>
      <c r="V112"/>
      <c r="AA112" s="96">
        <v>9186406</v>
      </c>
      <c r="AB112" s="96" t="s">
        <v>632</v>
      </c>
    </row>
    <row r="113" spans="1:28" ht="39.950000000000003" customHeight="1">
      <c r="B113" s="97" t="s">
        <v>605</v>
      </c>
      <c r="C113" s="78">
        <v>1</v>
      </c>
      <c r="D113" s="81" t="s">
        <v>546</v>
      </c>
      <c r="E113" s="80" t="s">
        <v>667</v>
      </c>
      <c r="F113" s="99" t="s">
        <v>632</v>
      </c>
      <c r="G113" s="110">
        <v>9186406</v>
      </c>
      <c r="H113" s="83">
        <v>0</v>
      </c>
      <c r="I113" s="81" t="s">
        <v>610</v>
      </c>
      <c r="J113" s="81" t="s">
        <v>646</v>
      </c>
      <c r="K113" s="81" t="s">
        <v>625</v>
      </c>
      <c r="L113" s="81" t="s">
        <v>609</v>
      </c>
      <c r="M113" s="84">
        <v>2</v>
      </c>
      <c r="N113" s="85">
        <v>2</v>
      </c>
      <c r="O113" s="84"/>
      <c r="P113" s="84"/>
      <c r="Q113" s="84"/>
      <c r="R113" s="84"/>
      <c r="S113" s="98">
        <f>Tabulka510591214[[#This Row],[Celkové maximální úvazky]]-Tabulka510591214[[#This Row],[KAPACITA SLUŽBY]]</f>
        <v>0.85999999999999988</v>
      </c>
      <c r="T113">
        <f>ROUND((Tabulka510591214[[#This Row],[KAPACITA SLUŽBY]]/70)*100,2)</f>
        <v>2.86</v>
      </c>
      <c r="AA113">
        <v>9186406</v>
      </c>
      <c r="AB113" t="s">
        <v>632</v>
      </c>
    </row>
    <row r="114" spans="1:28" ht="39.950000000000003" customHeight="1">
      <c r="B114" s="97" t="s">
        <v>605</v>
      </c>
      <c r="C114" s="78">
        <v>1</v>
      </c>
      <c r="D114" s="81" t="s">
        <v>546</v>
      </c>
      <c r="E114" s="80" t="s">
        <v>667</v>
      </c>
      <c r="F114" s="99" t="s">
        <v>632</v>
      </c>
      <c r="G114" s="110">
        <v>9186406</v>
      </c>
      <c r="H114" s="83">
        <v>1</v>
      </c>
      <c r="I114" s="81" t="s">
        <v>610</v>
      </c>
      <c r="J114" s="81" t="s">
        <v>646</v>
      </c>
      <c r="K114" s="81" t="s">
        <v>625</v>
      </c>
      <c r="L114" s="81" t="s">
        <v>598</v>
      </c>
      <c r="M114" s="99">
        <v>5</v>
      </c>
      <c r="N114" s="99"/>
      <c r="O114" s="99">
        <v>5</v>
      </c>
      <c r="P114" s="99"/>
      <c r="Q114" s="99"/>
      <c r="R114" s="99"/>
      <c r="S114" s="98"/>
      <c r="AA114">
        <v>9186406</v>
      </c>
      <c r="AB114" t="s">
        <v>632</v>
      </c>
    </row>
    <row r="115" spans="1:28" ht="39.950000000000003" customHeight="1">
      <c r="B115" s="77" t="s">
        <v>605</v>
      </c>
      <c r="C115" s="78">
        <v>1</v>
      </c>
      <c r="D115" s="79" t="s">
        <v>668</v>
      </c>
      <c r="E115" s="80">
        <v>60460202</v>
      </c>
      <c r="F115" s="81" t="s">
        <v>606</v>
      </c>
      <c r="G115" s="82">
        <v>4854009</v>
      </c>
      <c r="H115" s="83">
        <v>1</v>
      </c>
      <c r="I115" s="81" t="s">
        <v>104</v>
      </c>
      <c r="J115" s="81" t="s">
        <v>635</v>
      </c>
      <c r="K115" s="81" t="s">
        <v>628</v>
      </c>
      <c r="L115" s="81" t="s">
        <v>609</v>
      </c>
      <c r="M115" s="84">
        <v>1.95</v>
      </c>
      <c r="N115" s="85">
        <v>1.95</v>
      </c>
      <c r="O115" s="84"/>
      <c r="P115" s="84"/>
      <c r="Q115" s="84"/>
      <c r="R115" s="84"/>
      <c r="S115" s="98">
        <f>Tabulka510591214[[#This Row],[Celkové maximální úvazky]]-Tabulka510591214[[#This Row],[KAPACITA SLUŽBY]]</f>
        <v>0.84000000000000008</v>
      </c>
      <c r="T115">
        <f>ROUND((Tabulka510591214[[#This Row],[KAPACITA SLUŽBY]]/70)*100,2)</f>
        <v>2.79</v>
      </c>
      <c r="AA115">
        <v>4854009</v>
      </c>
      <c r="AB115" t="s">
        <v>606</v>
      </c>
    </row>
    <row r="116" spans="1:28" ht="39.950000000000003" customHeight="1">
      <c r="B116" s="77" t="s">
        <v>605</v>
      </c>
      <c r="C116" s="78">
        <v>1</v>
      </c>
      <c r="D116" s="79" t="s">
        <v>567</v>
      </c>
      <c r="E116" s="80">
        <v>47019735</v>
      </c>
      <c r="F116" s="81" t="s">
        <v>632</v>
      </c>
      <c r="G116" s="82">
        <v>5808925</v>
      </c>
      <c r="H116" s="83">
        <v>1</v>
      </c>
      <c r="I116" s="81" t="s">
        <v>548</v>
      </c>
      <c r="J116" s="81" t="s">
        <v>624</v>
      </c>
      <c r="K116" s="81" t="s">
        <v>669</v>
      </c>
      <c r="L116" s="81" t="s">
        <v>609</v>
      </c>
      <c r="M116" s="84">
        <v>1</v>
      </c>
      <c r="N116" s="85">
        <v>1</v>
      </c>
      <c r="O116" s="84"/>
      <c r="P116" s="84"/>
      <c r="Q116" s="84"/>
      <c r="R116" s="84"/>
      <c r="S116" s="98">
        <f>Tabulka510591214[[#This Row],[Celkové maximální úvazky]]-Tabulka510591214[[#This Row],[KAPACITA SLUŽBY]]</f>
        <v>0.42999999999999994</v>
      </c>
      <c r="T116">
        <f>ROUND((Tabulka510591214[[#This Row],[KAPACITA SLUŽBY]]/70)*100,2)</f>
        <v>1.43</v>
      </c>
      <c r="AA116">
        <v>5808925</v>
      </c>
      <c r="AB116" t="s">
        <v>632</v>
      </c>
    </row>
    <row r="117" spans="1:28" ht="39.950000000000003" customHeight="1">
      <c r="B117" s="77" t="s">
        <v>605</v>
      </c>
      <c r="C117" s="78">
        <v>1</v>
      </c>
      <c r="D117" s="79" t="s">
        <v>547</v>
      </c>
      <c r="E117" s="80" t="s">
        <v>670</v>
      </c>
      <c r="F117" s="81" t="s">
        <v>623</v>
      </c>
      <c r="G117" s="143">
        <v>9548170</v>
      </c>
      <c r="H117" s="83">
        <v>1</v>
      </c>
      <c r="I117" s="81" t="s">
        <v>107</v>
      </c>
      <c r="J117" s="81" t="s">
        <v>624</v>
      </c>
      <c r="K117" s="81" t="s">
        <v>628</v>
      </c>
      <c r="L117" s="81" t="s">
        <v>609</v>
      </c>
      <c r="M117" s="140">
        <v>5.51</v>
      </c>
      <c r="N117" s="85">
        <v>5.51</v>
      </c>
      <c r="O117" s="140"/>
      <c r="P117" s="140"/>
      <c r="Q117" s="140"/>
      <c r="R117" s="140"/>
      <c r="S117" s="98">
        <f>Tabulka510591214[[#This Row],[Celkové maximální úvazky]]-Tabulka510591214[[#This Row],[KAPACITA SLUŽBY]]</f>
        <v>2.3600000000000003</v>
      </c>
      <c r="T117">
        <f>ROUND((Tabulka510591214[[#This Row],[KAPACITA SLUŽBY]]/70)*100,2)</f>
        <v>7.87</v>
      </c>
      <c r="AA117">
        <v>9548170</v>
      </c>
      <c r="AB117" t="s">
        <v>623</v>
      </c>
    </row>
    <row r="118" spans="1:28" s="96" customFormat="1" ht="39.950000000000003" customHeight="1">
      <c r="A118" s="76"/>
      <c r="B118" s="87" t="s">
        <v>605</v>
      </c>
      <c r="C118" s="88">
        <v>1</v>
      </c>
      <c r="D118" s="89" t="s">
        <v>105</v>
      </c>
      <c r="E118" s="90">
        <v>62931270</v>
      </c>
      <c r="F118" s="91" t="s">
        <v>623</v>
      </c>
      <c r="G118" s="92">
        <v>6734853</v>
      </c>
      <c r="H118" s="93">
        <v>0</v>
      </c>
      <c r="I118" s="91" t="s">
        <v>610</v>
      </c>
      <c r="J118" s="91" t="s">
        <v>607</v>
      </c>
      <c r="K118" s="91" t="s">
        <v>628</v>
      </c>
      <c r="L118" s="91" t="s">
        <v>611</v>
      </c>
      <c r="M118" s="94" t="s">
        <v>611</v>
      </c>
      <c r="N118" s="94">
        <v>0.97</v>
      </c>
      <c r="O118" s="94">
        <v>2</v>
      </c>
      <c r="P118" s="94"/>
      <c r="Q118" s="94"/>
      <c r="R118" s="94">
        <v>0.97</v>
      </c>
      <c r="S118" s="95" t="e">
        <f>Tabulka510591214[[#This Row],[Celkové maximální úvazky]]-Tabulka510591214[[#This Row],[KAPACITA SLUŽBY]]</f>
        <v>#VALUE!</v>
      </c>
      <c r="T118" s="96" t="e">
        <f>ROUND((Tabulka510591214[[#This Row],[KAPACITA SLUŽBY]]/70)*100,2)</f>
        <v>#VALUE!</v>
      </c>
      <c r="U118"/>
      <c r="V118"/>
      <c r="AA118" s="96">
        <v>6734853</v>
      </c>
      <c r="AB118" s="96" t="s">
        <v>623</v>
      </c>
    </row>
    <row r="119" spans="1:28" ht="39.950000000000003" customHeight="1">
      <c r="B119" s="97" t="s">
        <v>605</v>
      </c>
      <c r="C119" s="78">
        <v>1</v>
      </c>
      <c r="D119" s="79" t="s">
        <v>105</v>
      </c>
      <c r="E119" s="80">
        <v>62931270</v>
      </c>
      <c r="F119" s="81" t="s">
        <v>623</v>
      </c>
      <c r="G119" s="82">
        <v>6734853</v>
      </c>
      <c r="H119" s="83">
        <v>0</v>
      </c>
      <c r="I119" s="81" t="s">
        <v>610</v>
      </c>
      <c r="J119" s="81" t="s">
        <v>607</v>
      </c>
      <c r="K119" s="81" t="s">
        <v>628</v>
      </c>
      <c r="L119" s="81" t="s">
        <v>609</v>
      </c>
      <c r="M119" s="84">
        <v>0.97</v>
      </c>
      <c r="N119" s="85">
        <v>0.97</v>
      </c>
      <c r="O119" s="84"/>
      <c r="P119" s="84"/>
      <c r="Q119" s="84"/>
      <c r="R119" s="84"/>
      <c r="S119" s="98">
        <f>Tabulka510591214[[#This Row],[Celkové maximální úvazky]]-Tabulka510591214[[#This Row],[KAPACITA SLUŽBY]]</f>
        <v>0.41999999999999993</v>
      </c>
      <c r="T119">
        <f>ROUND((Tabulka510591214[[#This Row],[KAPACITA SLUŽBY]]/70)*100,2)</f>
        <v>1.39</v>
      </c>
      <c r="AA119">
        <v>6734853</v>
      </c>
      <c r="AB119" t="s">
        <v>623</v>
      </c>
    </row>
    <row r="120" spans="1:28" ht="39.950000000000003" customHeight="1">
      <c r="B120" s="97" t="s">
        <v>605</v>
      </c>
      <c r="C120" s="78">
        <v>1</v>
      </c>
      <c r="D120" s="79" t="s">
        <v>105</v>
      </c>
      <c r="E120" s="80">
        <v>62931270</v>
      </c>
      <c r="F120" s="81" t="s">
        <v>623</v>
      </c>
      <c r="G120" s="82">
        <v>6734853</v>
      </c>
      <c r="H120" s="83">
        <v>1</v>
      </c>
      <c r="I120" s="81" t="s">
        <v>610</v>
      </c>
      <c r="J120" s="81" t="s">
        <v>607</v>
      </c>
      <c r="K120" s="81" t="s">
        <v>628</v>
      </c>
      <c r="L120" s="81" t="s">
        <v>598</v>
      </c>
      <c r="M120" s="99">
        <v>2</v>
      </c>
      <c r="N120" s="99"/>
      <c r="O120" s="99">
        <v>2</v>
      </c>
      <c r="P120" s="99"/>
      <c r="Q120" s="99"/>
      <c r="R120" s="99"/>
      <c r="S120" s="98"/>
      <c r="AA120">
        <v>6734853</v>
      </c>
      <c r="AB120" t="s">
        <v>623</v>
      </c>
    </row>
    <row r="121" spans="1:28" ht="39.950000000000003" customHeight="1">
      <c r="B121" s="77" t="s">
        <v>605</v>
      </c>
      <c r="C121" s="78">
        <v>0</v>
      </c>
      <c r="D121" s="79" t="s">
        <v>105</v>
      </c>
      <c r="E121" s="80">
        <v>62931270</v>
      </c>
      <c r="F121" s="81" t="s">
        <v>623</v>
      </c>
      <c r="G121" s="82">
        <v>8614823</v>
      </c>
      <c r="H121" s="83">
        <v>1</v>
      </c>
      <c r="I121" s="81" t="s">
        <v>80</v>
      </c>
      <c r="J121" s="81" t="s">
        <v>607</v>
      </c>
      <c r="K121" s="81" t="s">
        <v>628</v>
      </c>
      <c r="L121" s="81" t="s">
        <v>598</v>
      </c>
      <c r="M121" s="144">
        <v>3</v>
      </c>
      <c r="N121" s="144"/>
      <c r="O121" s="99">
        <v>3</v>
      </c>
      <c r="P121" s="144"/>
      <c r="Q121" s="144"/>
      <c r="R121" s="144"/>
      <c r="S121" s="98"/>
      <c r="AA121">
        <v>8614823</v>
      </c>
      <c r="AB121" t="s">
        <v>623</v>
      </c>
    </row>
    <row r="122" spans="1:28" ht="39.950000000000003" customHeight="1">
      <c r="B122" s="77" t="s">
        <v>605</v>
      </c>
      <c r="C122" s="78">
        <v>0</v>
      </c>
      <c r="D122" s="79" t="s">
        <v>108</v>
      </c>
      <c r="E122" s="80">
        <v>42744326</v>
      </c>
      <c r="F122" s="81" t="s">
        <v>623</v>
      </c>
      <c r="G122" s="82">
        <v>3786459</v>
      </c>
      <c r="H122" s="83">
        <v>1</v>
      </c>
      <c r="I122" s="81" t="s">
        <v>562</v>
      </c>
      <c r="J122" s="81" t="s">
        <v>624</v>
      </c>
      <c r="K122" s="81" t="s">
        <v>658</v>
      </c>
      <c r="L122" s="81" t="s">
        <v>598</v>
      </c>
      <c r="M122" s="99">
        <v>40</v>
      </c>
      <c r="N122" s="99"/>
      <c r="O122" s="99">
        <v>40</v>
      </c>
      <c r="P122" s="99"/>
      <c r="Q122" s="99"/>
      <c r="R122" s="99"/>
      <c r="S122" s="98"/>
      <c r="AA122">
        <v>3786459</v>
      </c>
      <c r="AB122" t="s">
        <v>623</v>
      </c>
    </row>
    <row r="123" spans="1:28" ht="39.950000000000003" customHeight="1">
      <c r="B123" s="77" t="s">
        <v>605</v>
      </c>
      <c r="C123" s="78">
        <v>0</v>
      </c>
      <c r="D123" s="79" t="s">
        <v>108</v>
      </c>
      <c r="E123" s="80">
        <v>42744326</v>
      </c>
      <c r="F123" s="81" t="s">
        <v>623</v>
      </c>
      <c r="G123" s="82">
        <v>8259280</v>
      </c>
      <c r="H123" s="83">
        <v>1</v>
      </c>
      <c r="I123" s="81" t="s">
        <v>25</v>
      </c>
      <c r="J123" s="81" t="s">
        <v>633</v>
      </c>
      <c r="K123" s="81" t="s">
        <v>616</v>
      </c>
      <c r="L123" s="81" t="s">
        <v>609</v>
      </c>
      <c r="M123" s="84">
        <v>4.0999999999999996</v>
      </c>
      <c r="N123" s="85">
        <v>4.0999999999999996</v>
      </c>
      <c r="O123" s="84"/>
      <c r="P123" s="84"/>
      <c r="Q123" s="84"/>
      <c r="R123" s="84"/>
      <c r="S123" s="98">
        <f>Tabulka510591214[[#This Row],[Celkové maximální úvazky]]-Tabulka510591214[[#This Row],[KAPACITA SLUŽBY]]</f>
        <v>1.7600000000000007</v>
      </c>
      <c r="T123">
        <f>ROUND((Tabulka510591214[[#This Row],[KAPACITA SLUŽBY]]/70)*100,2)</f>
        <v>5.86</v>
      </c>
      <c r="AA123">
        <v>8259280</v>
      </c>
      <c r="AB123" t="s">
        <v>623</v>
      </c>
    </row>
    <row r="124" spans="1:28" ht="39.950000000000003" customHeight="1">
      <c r="B124" s="77" t="s">
        <v>605</v>
      </c>
      <c r="C124" s="78">
        <v>0</v>
      </c>
      <c r="D124" s="79" t="s">
        <v>108</v>
      </c>
      <c r="E124" s="80">
        <v>42744326</v>
      </c>
      <c r="F124" s="81" t="s">
        <v>623</v>
      </c>
      <c r="G124" s="82">
        <v>3786619</v>
      </c>
      <c r="H124" s="83">
        <v>1</v>
      </c>
      <c r="I124" s="81" t="s">
        <v>49</v>
      </c>
      <c r="J124" s="81" t="s">
        <v>633</v>
      </c>
      <c r="K124" s="81" t="s">
        <v>616</v>
      </c>
      <c r="L124" s="81" t="s">
        <v>598</v>
      </c>
      <c r="M124" s="99">
        <v>14</v>
      </c>
      <c r="N124" s="99"/>
      <c r="O124" s="99">
        <v>14</v>
      </c>
      <c r="P124" s="99"/>
      <c r="Q124" s="99"/>
      <c r="R124" s="99"/>
      <c r="S124" s="98"/>
      <c r="AA124">
        <v>3786619</v>
      </c>
      <c r="AB124" t="s">
        <v>623</v>
      </c>
    </row>
    <row r="125" spans="1:28" ht="39.950000000000003" customHeight="1">
      <c r="B125" s="77" t="s">
        <v>605</v>
      </c>
      <c r="C125" s="78">
        <v>0</v>
      </c>
      <c r="D125" s="79" t="s">
        <v>108</v>
      </c>
      <c r="E125" s="80">
        <v>42744326</v>
      </c>
      <c r="F125" s="81" t="s">
        <v>623</v>
      </c>
      <c r="G125" s="115">
        <v>7635375</v>
      </c>
      <c r="H125" s="83">
        <v>1</v>
      </c>
      <c r="I125" s="81" t="s">
        <v>40</v>
      </c>
      <c r="J125" s="81" t="s">
        <v>618</v>
      </c>
      <c r="K125" s="81" t="s">
        <v>671</v>
      </c>
      <c r="L125" s="81" t="s">
        <v>598</v>
      </c>
      <c r="M125" s="99">
        <v>52</v>
      </c>
      <c r="N125" s="99"/>
      <c r="O125" s="99">
        <v>52</v>
      </c>
      <c r="P125" s="99"/>
      <c r="Q125" s="99"/>
      <c r="R125" s="99"/>
      <c r="S125" s="98"/>
      <c r="AA125">
        <v>7635375</v>
      </c>
      <c r="AB125" t="s">
        <v>623</v>
      </c>
    </row>
    <row r="126" spans="1:28" ht="39.950000000000003" customHeight="1">
      <c r="B126" s="77" t="s">
        <v>605</v>
      </c>
      <c r="C126" s="78">
        <v>0</v>
      </c>
      <c r="D126" s="79" t="s">
        <v>108</v>
      </c>
      <c r="E126" s="80">
        <v>42744326</v>
      </c>
      <c r="F126" s="81" t="s">
        <v>623</v>
      </c>
      <c r="G126" s="82">
        <v>1632714</v>
      </c>
      <c r="H126" s="83">
        <v>1</v>
      </c>
      <c r="I126" s="81" t="s">
        <v>30</v>
      </c>
      <c r="J126" s="81" t="s">
        <v>613</v>
      </c>
      <c r="K126" s="81" t="s">
        <v>655</v>
      </c>
      <c r="L126" s="81" t="s">
        <v>598</v>
      </c>
      <c r="M126" s="99">
        <v>20</v>
      </c>
      <c r="N126" s="99"/>
      <c r="O126" s="99">
        <v>20</v>
      </c>
      <c r="P126" s="99"/>
      <c r="Q126" s="99"/>
      <c r="R126" s="99"/>
      <c r="S126" s="98"/>
      <c r="AA126">
        <v>1632714</v>
      </c>
      <c r="AB126" t="s">
        <v>623</v>
      </c>
    </row>
    <row r="127" spans="1:28" ht="39.950000000000003" customHeight="1">
      <c r="B127" s="77" t="s">
        <v>605</v>
      </c>
      <c r="C127" s="78">
        <v>0</v>
      </c>
      <c r="D127" s="79" t="s">
        <v>108</v>
      </c>
      <c r="E127" s="80">
        <v>42744326</v>
      </c>
      <c r="F127" s="81" t="s">
        <v>623</v>
      </c>
      <c r="G127" s="82">
        <v>8823760</v>
      </c>
      <c r="H127" s="83">
        <v>1</v>
      </c>
      <c r="I127" s="81" t="s">
        <v>46</v>
      </c>
      <c r="J127" s="81" t="s">
        <v>635</v>
      </c>
      <c r="K127" s="81" t="s">
        <v>672</v>
      </c>
      <c r="L127" s="81" t="s">
        <v>609</v>
      </c>
      <c r="M127" s="84">
        <v>2.5</v>
      </c>
      <c r="N127" s="85">
        <v>2.5</v>
      </c>
      <c r="O127" s="84"/>
      <c r="P127" s="84"/>
      <c r="Q127" s="84"/>
      <c r="R127" s="84"/>
      <c r="S127" s="98">
        <f>Tabulka510591214[[#This Row],[Celkové maximální úvazky]]-Tabulka510591214[[#This Row],[KAPACITA SLUŽBY]]</f>
        <v>1.0699999999999998</v>
      </c>
      <c r="T127">
        <f>ROUND((Tabulka510591214[[#This Row],[KAPACITA SLUŽBY]]/70)*100,2)</f>
        <v>3.57</v>
      </c>
      <c r="AA127">
        <v>8823760</v>
      </c>
      <c r="AB127" t="s">
        <v>623</v>
      </c>
    </row>
    <row r="128" spans="1:28" ht="39.950000000000003" customHeight="1">
      <c r="B128" s="77" t="s">
        <v>605</v>
      </c>
      <c r="C128" s="78">
        <v>1</v>
      </c>
      <c r="D128" s="79" t="s">
        <v>108</v>
      </c>
      <c r="E128" s="80">
        <v>42744326</v>
      </c>
      <c r="F128" s="81" t="s">
        <v>623</v>
      </c>
      <c r="G128" s="82">
        <v>1176212</v>
      </c>
      <c r="H128" s="83">
        <v>1</v>
      </c>
      <c r="I128" s="81" t="s">
        <v>37</v>
      </c>
      <c r="J128" s="81" t="s">
        <v>618</v>
      </c>
      <c r="K128" s="81" t="s">
        <v>625</v>
      </c>
      <c r="L128" s="81" t="s">
        <v>609</v>
      </c>
      <c r="M128" s="84">
        <v>8.25</v>
      </c>
      <c r="N128" s="85">
        <v>8.25</v>
      </c>
      <c r="O128" s="84"/>
      <c r="P128" s="84"/>
      <c r="Q128" s="84"/>
      <c r="R128" s="84"/>
      <c r="S128" s="98">
        <f>Tabulka510591214[[#This Row],[Celkové maximální úvazky]]-Tabulka510591214[[#This Row],[KAPACITA SLUŽBY]]</f>
        <v>3.5399999999999991</v>
      </c>
      <c r="T128">
        <f>ROUND((Tabulka510591214[[#This Row],[KAPACITA SLUŽBY]]/70)*100,2)</f>
        <v>11.79</v>
      </c>
      <c r="AA128">
        <v>1176212</v>
      </c>
      <c r="AB128" t="s">
        <v>623</v>
      </c>
    </row>
    <row r="129" spans="1:28" ht="39.950000000000003" customHeight="1">
      <c r="B129" s="77" t="s">
        <v>605</v>
      </c>
      <c r="C129" s="78">
        <v>0</v>
      </c>
      <c r="D129" s="79" t="s">
        <v>108</v>
      </c>
      <c r="E129" s="80">
        <v>42744326</v>
      </c>
      <c r="F129" s="81" t="s">
        <v>623</v>
      </c>
      <c r="G129" s="82">
        <v>9590483</v>
      </c>
      <c r="H129" s="83">
        <v>1</v>
      </c>
      <c r="I129" s="81" t="s">
        <v>548</v>
      </c>
      <c r="J129" s="81" t="s">
        <v>624</v>
      </c>
      <c r="K129" s="81" t="s">
        <v>658</v>
      </c>
      <c r="L129" s="81" t="s">
        <v>609</v>
      </c>
      <c r="M129" s="84">
        <v>2.75</v>
      </c>
      <c r="N129" s="85">
        <v>2.75</v>
      </c>
      <c r="O129" s="84"/>
      <c r="P129" s="84"/>
      <c r="Q129" s="84"/>
      <c r="R129" s="84"/>
      <c r="S129" s="98">
        <f>Tabulka510591214[[#This Row],[Celkové maximální úvazky]]-Tabulka510591214[[#This Row],[KAPACITA SLUŽBY]]</f>
        <v>1.1800000000000002</v>
      </c>
      <c r="T129">
        <f>ROUND((Tabulka510591214[[#This Row],[KAPACITA SLUŽBY]]/70)*100,2)</f>
        <v>3.93</v>
      </c>
      <c r="AA129">
        <v>9590483</v>
      </c>
      <c r="AB129" t="s">
        <v>623</v>
      </c>
    </row>
    <row r="130" spans="1:28" ht="39.950000000000003" customHeight="1">
      <c r="A130" s="129"/>
      <c r="B130" s="130" t="s">
        <v>605</v>
      </c>
      <c r="C130" s="78">
        <v>0</v>
      </c>
      <c r="D130" s="79" t="s">
        <v>108</v>
      </c>
      <c r="E130" s="80">
        <v>42744326</v>
      </c>
      <c r="F130" s="81" t="s">
        <v>623</v>
      </c>
      <c r="G130" s="82">
        <v>5433195</v>
      </c>
      <c r="H130" s="83">
        <v>1</v>
      </c>
      <c r="I130" s="81" t="s">
        <v>564</v>
      </c>
      <c r="J130" s="81" t="s">
        <v>633</v>
      </c>
      <c r="K130" s="81" t="s">
        <v>673</v>
      </c>
      <c r="L130" s="81" t="s">
        <v>609</v>
      </c>
      <c r="M130" s="84">
        <v>9.5</v>
      </c>
      <c r="N130" s="85">
        <v>9.5</v>
      </c>
      <c r="O130" s="84"/>
      <c r="P130" s="84"/>
      <c r="Q130" s="84"/>
      <c r="R130" s="84"/>
      <c r="S130" s="98">
        <f>Tabulka510591214[[#This Row],[Celkové maximální úvazky]]-Tabulka510591214[[#This Row],[KAPACITA SLUŽBY]]</f>
        <v>4.07</v>
      </c>
      <c r="T130">
        <f>ROUND((Tabulka510591214[[#This Row],[KAPACITA SLUŽBY]]/70)*100,2)</f>
        <v>13.57</v>
      </c>
      <c r="AA130">
        <v>5433195</v>
      </c>
      <c r="AB130" t="s">
        <v>623</v>
      </c>
    </row>
    <row r="131" spans="1:28" s="128" customFormat="1" ht="39.950000000000003" customHeight="1">
      <c r="A131" s="118">
        <v>0</v>
      </c>
      <c r="B131" s="119" t="s">
        <v>674</v>
      </c>
      <c r="C131" s="120">
        <v>0</v>
      </c>
      <c r="D131" s="121" t="s">
        <v>108</v>
      </c>
      <c r="E131" s="122">
        <v>42744326</v>
      </c>
      <c r="F131" s="123" t="s">
        <v>623</v>
      </c>
      <c r="G131" s="124" t="s">
        <v>675</v>
      </c>
      <c r="H131" s="125">
        <v>0</v>
      </c>
      <c r="I131" s="123" t="s">
        <v>564</v>
      </c>
      <c r="J131" s="123" t="s">
        <v>633</v>
      </c>
      <c r="K131" s="123" t="s">
        <v>673</v>
      </c>
      <c r="L131" s="123" t="s">
        <v>609</v>
      </c>
      <c r="M131" s="126">
        <v>1.5</v>
      </c>
      <c r="N131" s="85">
        <v>1.5</v>
      </c>
      <c r="O131" s="126"/>
      <c r="P131" s="126"/>
      <c r="Q131" s="126"/>
      <c r="R131" s="126"/>
      <c r="S131" s="127">
        <f>Tabulka510591214[[#This Row],[Celkové maximální úvazky]]-Tabulka510591214[[#This Row],[KAPACITA SLUŽBY]]</f>
        <v>0.64000000000000012</v>
      </c>
      <c r="T131" s="128">
        <f>ROUND((Tabulka510591214[[#This Row],[KAPACITA SLUŽBY]]/70)*100,2)</f>
        <v>2.14</v>
      </c>
      <c r="AA131" s="128" t="s">
        <v>675</v>
      </c>
      <c r="AB131" s="128" t="s">
        <v>623</v>
      </c>
    </row>
    <row r="132" spans="1:28" ht="39.950000000000003" customHeight="1">
      <c r="B132" s="77" t="s">
        <v>605</v>
      </c>
      <c r="C132" s="78">
        <v>1</v>
      </c>
      <c r="D132" s="79" t="s">
        <v>110</v>
      </c>
      <c r="E132" s="80">
        <v>40229939</v>
      </c>
      <c r="F132" s="81" t="s">
        <v>623</v>
      </c>
      <c r="G132" s="82">
        <v>4396664</v>
      </c>
      <c r="H132" s="83">
        <v>1</v>
      </c>
      <c r="I132" s="81" t="s">
        <v>37</v>
      </c>
      <c r="J132" s="81" t="s">
        <v>618</v>
      </c>
      <c r="K132" s="81" t="s">
        <v>638</v>
      </c>
      <c r="L132" s="81" t="s">
        <v>609</v>
      </c>
      <c r="M132" s="84">
        <v>12.9</v>
      </c>
      <c r="N132" s="85">
        <v>12.9</v>
      </c>
      <c r="O132" s="84"/>
      <c r="P132" s="84"/>
      <c r="Q132" s="84"/>
      <c r="R132" s="84"/>
      <c r="S132" s="98">
        <f>Tabulka510591214[[#This Row],[Celkové maximální úvazky]]-Tabulka510591214[[#This Row],[KAPACITA SLUŽBY]]</f>
        <v>5.5299999999999994</v>
      </c>
      <c r="T132">
        <f>ROUND((Tabulka510591214[[#This Row],[KAPACITA SLUŽBY]]/70)*100,2)</f>
        <v>18.43</v>
      </c>
      <c r="AA132">
        <v>4396664</v>
      </c>
      <c r="AB132" t="s">
        <v>623</v>
      </c>
    </row>
    <row r="133" spans="1:28" ht="39.950000000000003" customHeight="1">
      <c r="B133" s="77" t="s">
        <v>605</v>
      </c>
      <c r="C133" s="78">
        <v>0</v>
      </c>
      <c r="D133" s="81" t="s">
        <v>112</v>
      </c>
      <c r="E133" s="80">
        <v>24798983</v>
      </c>
      <c r="F133" s="81" t="s">
        <v>606</v>
      </c>
      <c r="G133" s="82">
        <v>1923388</v>
      </c>
      <c r="H133" s="83">
        <v>1</v>
      </c>
      <c r="I133" s="81" t="s">
        <v>114</v>
      </c>
      <c r="J133" s="81" t="s">
        <v>646</v>
      </c>
      <c r="K133" s="81" t="s">
        <v>636</v>
      </c>
      <c r="L133" s="81" t="s">
        <v>609</v>
      </c>
      <c r="M133" s="84">
        <v>0.7</v>
      </c>
      <c r="N133" s="85">
        <v>0.7</v>
      </c>
      <c r="O133" s="84"/>
      <c r="P133" s="84"/>
      <c r="Q133" s="84"/>
      <c r="R133" s="84"/>
      <c r="S133" s="98">
        <f>Tabulka510591214[[#This Row],[Celkové maximální úvazky]]-Tabulka510591214[[#This Row],[KAPACITA SLUŽBY]]</f>
        <v>0.30000000000000004</v>
      </c>
      <c r="T133">
        <f>ROUND((Tabulka510591214[[#This Row],[KAPACITA SLUŽBY]]/70)*100,2)</f>
        <v>1</v>
      </c>
      <c r="AA133">
        <v>1923388</v>
      </c>
      <c r="AB133" t="s">
        <v>606</v>
      </c>
    </row>
    <row r="134" spans="1:28" ht="39.950000000000003" customHeight="1">
      <c r="A134" s="129"/>
      <c r="B134" s="145" t="s">
        <v>676</v>
      </c>
      <c r="C134" s="78">
        <v>0</v>
      </c>
      <c r="D134" s="81" t="s">
        <v>112</v>
      </c>
      <c r="E134" s="80">
        <v>24798983</v>
      </c>
      <c r="F134" s="81" t="s">
        <v>606</v>
      </c>
      <c r="G134" s="82">
        <v>9062346</v>
      </c>
      <c r="H134" s="83">
        <v>1</v>
      </c>
      <c r="I134" s="81" t="s">
        <v>27</v>
      </c>
      <c r="J134" s="81" t="s">
        <v>646</v>
      </c>
      <c r="K134" s="81" t="s">
        <v>636</v>
      </c>
      <c r="L134" s="81" t="s">
        <v>609</v>
      </c>
      <c r="M134" s="84">
        <f>M135+M136</f>
        <v>3.2</v>
      </c>
      <c r="N134" s="85">
        <v>3.2</v>
      </c>
      <c r="O134" s="84"/>
      <c r="P134" s="84"/>
      <c r="Q134" s="84"/>
      <c r="R134" s="84"/>
      <c r="S134" s="98">
        <f>Tabulka510591214[[#This Row],[Celkové maximální úvazky]]-Tabulka510591214[[#This Row],[KAPACITA SLUŽBY]]</f>
        <v>1.37</v>
      </c>
      <c r="T134">
        <f>ROUND((Tabulka510591214[[#This Row],[KAPACITA SLUŽBY]]/70)*100,2)</f>
        <v>4.57</v>
      </c>
      <c r="AA134">
        <v>9062346</v>
      </c>
      <c r="AB134" t="s">
        <v>606</v>
      </c>
    </row>
    <row r="135" spans="1:28" ht="39.950000000000003" customHeight="1">
      <c r="A135" s="129"/>
      <c r="B135" s="146" t="s">
        <v>677</v>
      </c>
      <c r="C135" s="78">
        <v>0</v>
      </c>
      <c r="D135" s="81" t="s">
        <v>112</v>
      </c>
      <c r="E135" s="80">
        <v>24798983</v>
      </c>
      <c r="F135" s="81" t="s">
        <v>606</v>
      </c>
      <c r="G135" s="82">
        <v>9062346</v>
      </c>
      <c r="H135" s="83">
        <v>0</v>
      </c>
      <c r="I135" s="81" t="s">
        <v>27</v>
      </c>
      <c r="J135" s="81" t="s">
        <v>646</v>
      </c>
      <c r="K135" s="81" t="s">
        <v>636</v>
      </c>
      <c r="L135" s="81" t="s">
        <v>609</v>
      </c>
      <c r="M135" s="84">
        <v>1.2</v>
      </c>
      <c r="N135" s="85">
        <v>1.2</v>
      </c>
      <c r="O135" s="84"/>
      <c r="P135" s="84"/>
      <c r="Q135" s="84"/>
      <c r="R135" s="84"/>
      <c r="S135" s="98">
        <f>Tabulka510591214[[#This Row],[Celkové maximální úvazky]]-Tabulka510591214[[#This Row],[KAPACITA SLUŽBY]]</f>
        <v>0.51</v>
      </c>
      <c r="T135">
        <f>ROUND((Tabulka510591214[[#This Row],[KAPACITA SLUŽBY]]/70)*100,2)</f>
        <v>1.71</v>
      </c>
      <c r="AA135">
        <v>9062346</v>
      </c>
      <c r="AB135" t="s">
        <v>606</v>
      </c>
    </row>
    <row r="136" spans="1:28" ht="39.950000000000003" customHeight="1">
      <c r="A136" s="129"/>
      <c r="B136" s="145" t="s">
        <v>605</v>
      </c>
      <c r="C136" s="78">
        <v>0</v>
      </c>
      <c r="D136" s="81" t="s">
        <v>112</v>
      </c>
      <c r="E136" s="80">
        <v>24798983</v>
      </c>
      <c r="F136" s="81" t="s">
        <v>606</v>
      </c>
      <c r="G136" s="82">
        <v>9062346</v>
      </c>
      <c r="H136" s="83">
        <v>1</v>
      </c>
      <c r="I136" s="81" t="s">
        <v>27</v>
      </c>
      <c r="J136" s="81" t="s">
        <v>646</v>
      </c>
      <c r="K136" s="81" t="s">
        <v>636</v>
      </c>
      <c r="L136" s="81" t="s">
        <v>609</v>
      </c>
      <c r="M136" s="84">
        <v>2</v>
      </c>
      <c r="N136" s="85">
        <v>2</v>
      </c>
      <c r="O136" s="84"/>
      <c r="P136" s="84"/>
      <c r="Q136" s="84"/>
      <c r="R136" s="84"/>
      <c r="S136" s="98">
        <f>Tabulka510591214[[#This Row],[Celkové maximální úvazky]]-Tabulka510591214[[#This Row],[KAPACITA SLUŽBY]]</f>
        <v>0.85999999999999988</v>
      </c>
      <c r="T136">
        <f>ROUND((Tabulka510591214[[#This Row],[KAPACITA SLUŽBY]]/70)*100,2)</f>
        <v>2.86</v>
      </c>
      <c r="AA136">
        <v>9062346</v>
      </c>
      <c r="AB136" t="s">
        <v>606</v>
      </c>
    </row>
    <row r="137" spans="1:28" ht="39.950000000000003" customHeight="1">
      <c r="B137" s="77" t="s">
        <v>605</v>
      </c>
      <c r="C137" s="78">
        <v>1</v>
      </c>
      <c r="D137" s="81" t="s">
        <v>112</v>
      </c>
      <c r="E137" s="80">
        <v>24798983</v>
      </c>
      <c r="F137" s="81" t="s">
        <v>606</v>
      </c>
      <c r="G137" s="82">
        <v>1239052</v>
      </c>
      <c r="H137" s="83">
        <v>1</v>
      </c>
      <c r="I137" s="81" t="s">
        <v>37</v>
      </c>
      <c r="J137" s="81" t="s">
        <v>618</v>
      </c>
      <c r="K137" s="81" t="s">
        <v>636</v>
      </c>
      <c r="L137" s="81" t="s">
        <v>609</v>
      </c>
      <c r="M137" s="84">
        <v>10</v>
      </c>
      <c r="N137" s="85">
        <v>10</v>
      </c>
      <c r="O137" s="84"/>
      <c r="P137" s="84"/>
      <c r="Q137" s="84"/>
      <c r="R137" s="84"/>
      <c r="S137" s="98">
        <f>Tabulka510591214[[#This Row],[Celkové maximální úvazky]]-Tabulka510591214[[#This Row],[KAPACITA SLUŽBY]]</f>
        <v>4.2899999999999991</v>
      </c>
      <c r="T137">
        <f>ROUND((Tabulka510591214[[#This Row],[KAPACITA SLUŽBY]]/70)*100,2)</f>
        <v>14.29</v>
      </c>
      <c r="AA137">
        <v>1239052</v>
      </c>
      <c r="AB137" t="s">
        <v>606</v>
      </c>
    </row>
    <row r="138" spans="1:28" ht="39.950000000000003" customHeight="1">
      <c r="B138" s="100" t="s">
        <v>605</v>
      </c>
      <c r="C138" s="78">
        <v>1</v>
      </c>
      <c r="D138" s="102" t="s">
        <v>678</v>
      </c>
      <c r="E138" s="103">
        <v>26543150</v>
      </c>
      <c r="F138" s="104" t="s">
        <v>606</v>
      </c>
      <c r="G138" s="105">
        <v>9880924</v>
      </c>
      <c r="H138" s="83">
        <v>1</v>
      </c>
      <c r="I138" s="104" t="s">
        <v>21</v>
      </c>
      <c r="J138" s="104" t="s">
        <v>618</v>
      </c>
      <c r="K138" s="104" t="s">
        <v>616</v>
      </c>
      <c r="L138" s="104" t="s">
        <v>629</v>
      </c>
      <c r="M138" s="107">
        <v>4500</v>
      </c>
      <c r="N138" s="107"/>
      <c r="O138" s="107"/>
      <c r="P138" s="107">
        <v>4500</v>
      </c>
      <c r="Q138" s="107"/>
      <c r="R138" s="107"/>
      <c r="S138" s="98"/>
      <c r="AA138">
        <v>9880924</v>
      </c>
      <c r="AB138" t="s">
        <v>606</v>
      </c>
    </row>
    <row r="139" spans="1:28" ht="39.950000000000003" customHeight="1">
      <c r="B139" s="77" t="s">
        <v>605</v>
      </c>
      <c r="C139" s="78">
        <v>0</v>
      </c>
      <c r="D139" s="79" t="s">
        <v>117</v>
      </c>
      <c r="E139" s="80">
        <v>61924261</v>
      </c>
      <c r="F139" s="81" t="s">
        <v>606</v>
      </c>
      <c r="G139" s="82">
        <v>7753589</v>
      </c>
      <c r="H139" s="83">
        <v>1</v>
      </c>
      <c r="I139" s="81" t="s">
        <v>79</v>
      </c>
      <c r="J139" s="81" t="s">
        <v>656</v>
      </c>
      <c r="K139" s="81" t="s">
        <v>616</v>
      </c>
      <c r="L139" s="81" t="s">
        <v>609</v>
      </c>
      <c r="M139" s="84">
        <v>5.5</v>
      </c>
      <c r="N139" s="85">
        <v>5.5</v>
      </c>
      <c r="O139" s="84"/>
      <c r="P139" s="84"/>
      <c r="Q139" s="84"/>
      <c r="R139" s="84"/>
      <c r="S139" s="98">
        <f>Tabulka510591214[[#This Row],[Celkové maximální úvazky]]-Tabulka510591214[[#This Row],[KAPACITA SLUŽBY]]</f>
        <v>2.3600000000000003</v>
      </c>
      <c r="T139">
        <f>ROUND((Tabulka510591214[[#This Row],[KAPACITA SLUŽBY]]/70)*100,2)</f>
        <v>7.86</v>
      </c>
      <c r="AA139">
        <v>7753589</v>
      </c>
      <c r="AB139" t="s">
        <v>606</v>
      </c>
    </row>
    <row r="140" spans="1:28" ht="39.950000000000003" customHeight="1">
      <c r="B140" s="77" t="s">
        <v>605</v>
      </c>
      <c r="C140" s="78">
        <v>1</v>
      </c>
      <c r="D140" s="79" t="s">
        <v>117</v>
      </c>
      <c r="E140" s="80">
        <v>61924261</v>
      </c>
      <c r="F140" s="81" t="s">
        <v>606</v>
      </c>
      <c r="G140" s="82">
        <v>2513818</v>
      </c>
      <c r="H140" s="83">
        <v>1</v>
      </c>
      <c r="I140" s="81" t="s">
        <v>414</v>
      </c>
      <c r="J140" s="81" t="s">
        <v>607</v>
      </c>
      <c r="K140" s="81" t="s">
        <v>616</v>
      </c>
      <c r="L140" s="81" t="s">
        <v>609</v>
      </c>
      <c r="M140" s="84">
        <v>4.7</v>
      </c>
      <c r="N140" s="85">
        <v>4.7</v>
      </c>
      <c r="O140" s="84"/>
      <c r="P140" s="84"/>
      <c r="Q140" s="84"/>
      <c r="R140" s="84"/>
      <c r="S140" s="98">
        <f>Tabulka510591214[[#This Row],[Celkové maximální úvazky]]-Tabulka510591214[[#This Row],[KAPACITA SLUŽBY]]</f>
        <v>2.0099999999999998</v>
      </c>
      <c r="T140">
        <f>ROUND((Tabulka510591214[[#This Row],[KAPACITA SLUŽBY]]/70)*100,2)</f>
        <v>6.71</v>
      </c>
      <c r="AA140">
        <v>2513818</v>
      </c>
      <c r="AB140" t="s">
        <v>606</v>
      </c>
    </row>
    <row r="141" spans="1:28" ht="39.950000000000003" customHeight="1">
      <c r="B141" s="77" t="s">
        <v>605</v>
      </c>
      <c r="C141" s="78">
        <v>0</v>
      </c>
      <c r="D141" s="81" t="s">
        <v>119</v>
      </c>
      <c r="E141" s="80">
        <v>24198412</v>
      </c>
      <c r="F141" s="81" t="s">
        <v>606</v>
      </c>
      <c r="G141" s="82">
        <v>5925410</v>
      </c>
      <c r="H141" s="83">
        <v>1</v>
      </c>
      <c r="I141" s="81" t="s">
        <v>25</v>
      </c>
      <c r="J141" s="81" t="s">
        <v>646</v>
      </c>
      <c r="K141" s="81" t="s">
        <v>636</v>
      </c>
      <c r="L141" s="81" t="s">
        <v>609</v>
      </c>
      <c r="M141" s="84">
        <v>7</v>
      </c>
      <c r="N141" s="85">
        <v>7</v>
      </c>
      <c r="O141" s="84"/>
      <c r="P141" s="84"/>
      <c r="Q141" s="84"/>
      <c r="R141" s="84"/>
      <c r="S141" s="98">
        <f>Tabulka510591214[[#This Row],[Celkové maximální úvazky]]-Tabulka510591214[[#This Row],[KAPACITA SLUŽBY]]</f>
        <v>3</v>
      </c>
      <c r="T141">
        <f>ROUND((Tabulka510591214[[#This Row],[KAPACITA SLUŽBY]]/70)*100,2)</f>
        <v>10</v>
      </c>
      <c r="AA141">
        <v>5925410</v>
      </c>
      <c r="AB141" t="s">
        <v>606</v>
      </c>
    </row>
    <row r="142" spans="1:28" ht="39.950000000000003" customHeight="1">
      <c r="B142" s="100" t="s">
        <v>605</v>
      </c>
      <c r="C142" s="78">
        <v>0</v>
      </c>
      <c r="D142" s="104" t="s">
        <v>119</v>
      </c>
      <c r="E142" s="103">
        <v>24198412</v>
      </c>
      <c r="F142" s="104" t="s">
        <v>606</v>
      </c>
      <c r="G142" s="105">
        <v>9206360</v>
      </c>
      <c r="H142" s="83">
        <v>1</v>
      </c>
      <c r="I142" s="104" t="s">
        <v>21</v>
      </c>
      <c r="J142" s="104" t="s">
        <v>646</v>
      </c>
      <c r="K142" s="104" t="s">
        <v>636</v>
      </c>
      <c r="L142" s="104" t="s">
        <v>629</v>
      </c>
      <c r="M142" s="107">
        <v>8200</v>
      </c>
      <c r="N142" s="107"/>
      <c r="O142" s="107"/>
      <c r="P142" s="107">
        <v>8200</v>
      </c>
      <c r="Q142" s="107"/>
      <c r="R142" s="107"/>
      <c r="S142" s="98"/>
      <c r="AA142">
        <v>9206360</v>
      </c>
      <c r="AB142" t="s">
        <v>606</v>
      </c>
    </row>
    <row r="143" spans="1:28" ht="39.950000000000003" customHeight="1">
      <c r="B143" s="77" t="s">
        <v>605</v>
      </c>
      <c r="C143" s="78">
        <v>0</v>
      </c>
      <c r="D143" s="81" t="s">
        <v>119</v>
      </c>
      <c r="E143" s="80">
        <v>24198412</v>
      </c>
      <c r="F143" s="81" t="s">
        <v>606</v>
      </c>
      <c r="G143" s="82">
        <v>8388548</v>
      </c>
      <c r="H143" s="83">
        <v>1</v>
      </c>
      <c r="I143" s="81" t="s">
        <v>564</v>
      </c>
      <c r="J143" s="81" t="s">
        <v>646</v>
      </c>
      <c r="K143" s="81" t="s">
        <v>636</v>
      </c>
      <c r="L143" s="81" t="s">
        <v>609</v>
      </c>
      <c r="M143" s="84">
        <v>2.65</v>
      </c>
      <c r="N143" s="85">
        <v>2.65</v>
      </c>
      <c r="O143" s="84"/>
      <c r="P143" s="84"/>
      <c r="Q143" s="84"/>
      <c r="R143" s="84"/>
      <c r="S143" s="98">
        <f>Tabulka510591214[[#This Row],[Celkové maximální úvazky]]-Tabulka510591214[[#This Row],[KAPACITA SLUŽBY]]</f>
        <v>1.1400000000000001</v>
      </c>
      <c r="T143">
        <f>ROUND((Tabulka510591214[[#This Row],[KAPACITA SLUŽBY]]/70)*100,2)</f>
        <v>3.79</v>
      </c>
      <c r="AA143">
        <v>8388548</v>
      </c>
      <c r="AB143" t="s">
        <v>606</v>
      </c>
    </row>
    <row r="144" spans="1:28" ht="39.950000000000003" customHeight="1">
      <c r="B144" s="77" t="s">
        <v>605</v>
      </c>
      <c r="C144" s="78">
        <v>1</v>
      </c>
      <c r="D144" s="79" t="s">
        <v>679</v>
      </c>
      <c r="E144" s="80">
        <v>26599481</v>
      </c>
      <c r="F144" s="81" t="s">
        <v>606</v>
      </c>
      <c r="G144" s="82">
        <v>2016414</v>
      </c>
      <c r="H144" s="83">
        <v>1</v>
      </c>
      <c r="I144" s="81" t="s">
        <v>548</v>
      </c>
      <c r="J144" s="81" t="s">
        <v>624</v>
      </c>
      <c r="K144" s="81" t="s">
        <v>631</v>
      </c>
      <c r="L144" s="81" t="s">
        <v>609</v>
      </c>
      <c r="M144" s="84">
        <v>2</v>
      </c>
      <c r="N144" s="85">
        <v>2</v>
      </c>
      <c r="O144" s="84"/>
      <c r="P144" s="84"/>
      <c r="Q144" s="84"/>
      <c r="R144" s="84"/>
      <c r="S144" s="98">
        <f>Tabulka510591214[[#This Row],[Celkové maximální úvazky]]-Tabulka510591214[[#This Row],[KAPACITA SLUŽBY]]</f>
        <v>0.85999999999999988</v>
      </c>
      <c r="T144">
        <f>ROUND((Tabulka510591214[[#This Row],[KAPACITA SLUŽBY]]/70)*100,2)</f>
        <v>2.86</v>
      </c>
      <c r="AA144">
        <v>2016414</v>
      </c>
      <c r="AB144" t="s">
        <v>606</v>
      </c>
    </row>
    <row r="145" spans="2:28" ht="39.950000000000003" customHeight="1">
      <c r="B145" s="77" t="s">
        <v>605</v>
      </c>
      <c r="C145" s="78">
        <v>1</v>
      </c>
      <c r="D145" s="113" t="s">
        <v>121</v>
      </c>
      <c r="E145" s="80" t="s">
        <v>122</v>
      </c>
      <c r="F145" s="81" t="s">
        <v>606</v>
      </c>
      <c r="G145" s="82">
        <v>5186488</v>
      </c>
      <c r="H145" s="83">
        <v>1</v>
      </c>
      <c r="I145" s="81" t="s">
        <v>46</v>
      </c>
      <c r="J145" s="81" t="s">
        <v>680</v>
      </c>
      <c r="K145" s="81" t="s">
        <v>655</v>
      </c>
      <c r="L145" s="81" t="s">
        <v>609</v>
      </c>
      <c r="M145" s="84">
        <v>2.5</v>
      </c>
      <c r="N145" s="85">
        <v>2.5</v>
      </c>
      <c r="O145" s="84"/>
      <c r="P145" s="84"/>
      <c r="Q145" s="84"/>
      <c r="R145" s="84"/>
      <c r="S145" s="98">
        <f>Tabulka510591214[[#This Row],[Celkové maximální úvazky]]-Tabulka510591214[[#This Row],[KAPACITA SLUŽBY]]</f>
        <v>1.0699999999999998</v>
      </c>
      <c r="T145">
        <f>ROUND((Tabulka510591214[[#This Row],[KAPACITA SLUŽBY]]/70)*100,2)</f>
        <v>3.57</v>
      </c>
      <c r="AA145">
        <v>5186488</v>
      </c>
      <c r="AB145" t="s">
        <v>606</v>
      </c>
    </row>
    <row r="146" spans="2:28" ht="39.950000000000003" customHeight="1">
      <c r="B146" s="77" t="s">
        <v>605</v>
      </c>
      <c r="C146" s="78">
        <v>1</v>
      </c>
      <c r="D146" s="79" t="s">
        <v>531</v>
      </c>
      <c r="E146" s="109">
        <v>7043732</v>
      </c>
      <c r="F146" s="79" t="s">
        <v>606</v>
      </c>
      <c r="G146" s="110">
        <v>2594471</v>
      </c>
      <c r="H146" s="109">
        <v>1</v>
      </c>
      <c r="I146" s="79" t="s">
        <v>46</v>
      </c>
      <c r="J146" s="81" t="s">
        <v>681</v>
      </c>
      <c r="K146" s="81" t="s">
        <v>620</v>
      </c>
      <c r="L146" s="81" t="s">
        <v>609</v>
      </c>
      <c r="M146" s="84">
        <v>1</v>
      </c>
      <c r="N146" s="85">
        <v>1</v>
      </c>
      <c r="O146" s="84"/>
      <c r="P146" s="84"/>
      <c r="Q146" s="84"/>
      <c r="R146" s="84"/>
      <c r="S146" s="98">
        <f>Tabulka510591214[[#This Row],[Celkové maximální úvazky]]-Tabulka510591214[[#This Row],[KAPACITA SLUŽBY]]</f>
        <v>0.42999999999999994</v>
      </c>
      <c r="T146">
        <f>ROUND((Tabulka510591214[[#This Row],[KAPACITA SLUŽBY]]/70)*100,2)</f>
        <v>1.43</v>
      </c>
      <c r="AA146">
        <v>2594471</v>
      </c>
      <c r="AB146" t="s">
        <v>606</v>
      </c>
    </row>
    <row r="147" spans="2:28" ht="39.950000000000003" customHeight="1">
      <c r="B147" s="77" t="s">
        <v>605</v>
      </c>
      <c r="C147" s="78">
        <v>1</v>
      </c>
      <c r="D147" s="79" t="s">
        <v>123</v>
      </c>
      <c r="E147" s="80">
        <v>48677752</v>
      </c>
      <c r="F147" s="81" t="s">
        <v>632</v>
      </c>
      <c r="G147" s="82">
        <v>5628151</v>
      </c>
      <c r="H147" s="83">
        <v>1</v>
      </c>
      <c r="I147" s="81" t="s">
        <v>49</v>
      </c>
      <c r="J147" s="81" t="s">
        <v>646</v>
      </c>
      <c r="K147" s="81" t="s">
        <v>616</v>
      </c>
      <c r="L147" s="81" t="s">
        <v>598</v>
      </c>
      <c r="M147" s="99">
        <v>83</v>
      </c>
      <c r="N147" s="99"/>
      <c r="O147" s="99">
        <v>83</v>
      </c>
      <c r="P147" s="99"/>
      <c r="Q147" s="99"/>
      <c r="R147" s="99"/>
      <c r="S147" s="98"/>
      <c r="AA147">
        <v>5628151</v>
      </c>
      <c r="AB147" t="s">
        <v>632</v>
      </c>
    </row>
    <row r="148" spans="2:28" ht="39.950000000000003" customHeight="1">
      <c r="B148" s="77" t="s">
        <v>605</v>
      </c>
      <c r="C148" s="78">
        <v>0</v>
      </c>
      <c r="D148" s="79" t="s">
        <v>123</v>
      </c>
      <c r="E148" s="80">
        <v>48677752</v>
      </c>
      <c r="F148" s="81" t="s">
        <v>632</v>
      </c>
      <c r="G148" s="82">
        <v>9406836</v>
      </c>
      <c r="H148" s="83">
        <v>1</v>
      </c>
      <c r="I148" s="81" t="s">
        <v>40</v>
      </c>
      <c r="J148" s="81" t="s">
        <v>618</v>
      </c>
      <c r="K148" s="81" t="s">
        <v>616</v>
      </c>
      <c r="L148" s="81" t="s">
        <v>598</v>
      </c>
      <c r="M148" s="99">
        <v>76</v>
      </c>
      <c r="N148" s="99"/>
      <c r="O148" s="99">
        <v>76</v>
      </c>
      <c r="P148" s="99"/>
      <c r="Q148" s="99"/>
      <c r="R148" s="99"/>
      <c r="S148" s="98"/>
      <c r="AA148">
        <v>9406836</v>
      </c>
      <c r="AB148" t="s">
        <v>632</v>
      </c>
    </row>
    <row r="149" spans="2:28" ht="39.950000000000003" customHeight="1">
      <c r="B149" s="77" t="s">
        <v>605</v>
      </c>
      <c r="C149" s="78">
        <v>0</v>
      </c>
      <c r="D149" s="79" t="s">
        <v>123</v>
      </c>
      <c r="E149" s="80">
        <v>48677752</v>
      </c>
      <c r="F149" s="81" t="s">
        <v>632</v>
      </c>
      <c r="G149" s="82">
        <v>9499988</v>
      </c>
      <c r="H149" s="83">
        <v>1</v>
      </c>
      <c r="I149" s="81" t="s">
        <v>50</v>
      </c>
      <c r="J149" s="81" t="s">
        <v>633</v>
      </c>
      <c r="K149" s="81" t="s">
        <v>616</v>
      </c>
      <c r="L149" s="81" t="s">
        <v>598</v>
      </c>
      <c r="M149" s="99">
        <v>14</v>
      </c>
      <c r="N149" s="99"/>
      <c r="O149" s="99">
        <v>14</v>
      </c>
      <c r="P149" s="99"/>
      <c r="Q149" s="99"/>
      <c r="R149" s="99"/>
      <c r="S149" s="98"/>
      <c r="AA149">
        <v>9499988</v>
      </c>
      <c r="AB149" t="s">
        <v>632</v>
      </c>
    </row>
    <row r="150" spans="2:28" ht="39.950000000000003" customHeight="1">
      <c r="B150" s="77" t="s">
        <v>605</v>
      </c>
      <c r="C150" s="78">
        <v>0</v>
      </c>
      <c r="D150" s="79" t="s">
        <v>123</v>
      </c>
      <c r="E150" s="80">
        <v>48677752</v>
      </c>
      <c r="F150" s="81" t="s">
        <v>632</v>
      </c>
      <c r="G150" s="82">
        <v>6899008</v>
      </c>
      <c r="H150" s="83">
        <v>1</v>
      </c>
      <c r="I150" s="81" t="s">
        <v>26</v>
      </c>
      <c r="J150" s="81" t="s">
        <v>633</v>
      </c>
      <c r="K150" s="81" t="s">
        <v>616</v>
      </c>
      <c r="L150" s="81" t="s">
        <v>609</v>
      </c>
      <c r="M150" s="84">
        <v>2.9</v>
      </c>
      <c r="N150" s="85">
        <v>2.9</v>
      </c>
      <c r="O150" s="84"/>
      <c r="P150" s="84"/>
      <c r="Q150" s="84"/>
      <c r="R150" s="84"/>
      <c r="S150" s="98">
        <f>Tabulka510591214[[#This Row],[Celkové maximální úvazky]]-Tabulka510591214[[#This Row],[KAPACITA SLUŽBY]]</f>
        <v>1.2399999999999998</v>
      </c>
      <c r="T150">
        <f>ROUND((Tabulka510591214[[#This Row],[KAPACITA SLUŽBY]]/70)*100,2)</f>
        <v>4.1399999999999997</v>
      </c>
      <c r="AA150">
        <v>6899008</v>
      </c>
      <c r="AB150" t="s">
        <v>632</v>
      </c>
    </row>
    <row r="151" spans="2:28" ht="39.950000000000003" customHeight="1">
      <c r="B151" s="77" t="s">
        <v>605</v>
      </c>
      <c r="C151" s="78">
        <v>1</v>
      </c>
      <c r="D151" s="79" t="s">
        <v>125</v>
      </c>
      <c r="E151" s="80">
        <v>61903302</v>
      </c>
      <c r="F151" s="81" t="s">
        <v>632</v>
      </c>
      <c r="G151" s="82">
        <v>1494851</v>
      </c>
      <c r="H151" s="83">
        <v>1</v>
      </c>
      <c r="I151" s="81" t="s">
        <v>40</v>
      </c>
      <c r="J151" s="81" t="s">
        <v>618</v>
      </c>
      <c r="K151" s="81" t="s">
        <v>608</v>
      </c>
      <c r="L151" s="81" t="s">
        <v>598</v>
      </c>
      <c r="M151" s="99">
        <v>35</v>
      </c>
      <c r="N151" s="99"/>
      <c r="O151" s="99">
        <v>35</v>
      </c>
      <c r="P151" s="99"/>
      <c r="Q151" s="99"/>
      <c r="R151" s="99"/>
      <c r="S151" s="98"/>
      <c r="AA151">
        <v>1494851</v>
      </c>
      <c r="AB151" t="s">
        <v>632</v>
      </c>
    </row>
    <row r="152" spans="2:28" ht="39.950000000000003" customHeight="1">
      <c r="B152" s="77" t="s">
        <v>605</v>
      </c>
      <c r="C152" s="78">
        <v>1</v>
      </c>
      <c r="D152" s="79" t="s">
        <v>127</v>
      </c>
      <c r="E152" s="80" t="s">
        <v>128</v>
      </c>
      <c r="F152" s="81" t="s">
        <v>632</v>
      </c>
      <c r="G152" s="82">
        <v>1178542</v>
      </c>
      <c r="H152" s="83">
        <v>1</v>
      </c>
      <c r="I152" s="81" t="s">
        <v>30</v>
      </c>
      <c r="J152" s="81" t="s">
        <v>613</v>
      </c>
      <c r="K152" s="81" t="s">
        <v>620</v>
      </c>
      <c r="L152" s="81" t="s">
        <v>598</v>
      </c>
      <c r="M152" s="144">
        <v>50</v>
      </c>
      <c r="N152" s="144"/>
      <c r="O152" s="99">
        <v>50</v>
      </c>
      <c r="P152" s="144"/>
      <c r="Q152" s="144"/>
      <c r="R152" s="144"/>
      <c r="S152" s="98"/>
      <c r="AA152">
        <v>1178542</v>
      </c>
      <c r="AB152" t="s">
        <v>632</v>
      </c>
    </row>
    <row r="153" spans="2:28" ht="39.950000000000003" customHeight="1">
      <c r="B153" s="77" t="s">
        <v>605</v>
      </c>
      <c r="C153" s="78">
        <v>1</v>
      </c>
      <c r="D153" s="79" t="s">
        <v>129</v>
      </c>
      <c r="E153" s="80" t="s">
        <v>130</v>
      </c>
      <c r="F153" s="81" t="s">
        <v>632</v>
      </c>
      <c r="G153" s="82">
        <v>5238022</v>
      </c>
      <c r="H153" s="83">
        <v>1</v>
      </c>
      <c r="I153" s="81" t="s">
        <v>40</v>
      </c>
      <c r="J153" s="81" t="s">
        <v>618</v>
      </c>
      <c r="K153" s="81" t="s">
        <v>638</v>
      </c>
      <c r="L153" s="81" t="s">
        <v>598</v>
      </c>
      <c r="M153" s="99">
        <v>48</v>
      </c>
      <c r="N153" s="99"/>
      <c r="O153" s="99">
        <v>48</v>
      </c>
      <c r="P153" s="99"/>
      <c r="Q153" s="99"/>
      <c r="R153" s="99"/>
      <c r="S153" s="98"/>
      <c r="AA153">
        <v>5238022</v>
      </c>
      <c r="AB153" t="s">
        <v>632</v>
      </c>
    </row>
    <row r="154" spans="2:28" ht="39.950000000000003" customHeight="1">
      <c r="B154" s="77" t="s">
        <v>605</v>
      </c>
      <c r="C154" s="78">
        <v>1</v>
      </c>
      <c r="D154" s="79" t="s">
        <v>131</v>
      </c>
      <c r="E154" s="80">
        <v>71209859</v>
      </c>
      <c r="F154" s="81" t="s">
        <v>632</v>
      </c>
      <c r="G154" s="82">
        <v>7003499</v>
      </c>
      <c r="H154" s="83">
        <v>1</v>
      </c>
      <c r="I154" s="81" t="s">
        <v>49</v>
      </c>
      <c r="J154" s="81" t="s">
        <v>633</v>
      </c>
      <c r="K154" s="81" t="s">
        <v>669</v>
      </c>
      <c r="L154" s="81" t="s">
        <v>598</v>
      </c>
      <c r="M154" s="99">
        <v>37</v>
      </c>
      <c r="N154" s="99"/>
      <c r="O154" s="99">
        <v>37</v>
      </c>
      <c r="P154" s="99"/>
      <c r="Q154" s="99"/>
      <c r="R154" s="99"/>
      <c r="S154" s="98"/>
      <c r="AA154">
        <v>7003499</v>
      </c>
      <c r="AB154" t="s">
        <v>632</v>
      </c>
    </row>
    <row r="155" spans="2:28" ht="39.950000000000003" customHeight="1">
      <c r="B155" s="77" t="s">
        <v>605</v>
      </c>
      <c r="C155" s="78">
        <v>1</v>
      </c>
      <c r="D155" s="79" t="s">
        <v>133</v>
      </c>
      <c r="E155" s="80">
        <v>48677787</v>
      </c>
      <c r="F155" s="81" t="s">
        <v>619</v>
      </c>
      <c r="G155" s="82">
        <v>3245488</v>
      </c>
      <c r="H155" s="83">
        <v>1</v>
      </c>
      <c r="I155" s="81" t="s">
        <v>40</v>
      </c>
      <c r="J155" s="81" t="s">
        <v>618</v>
      </c>
      <c r="K155" s="81" t="s">
        <v>616</v>
      </c>
      <c r="L155" s="81" t="s">
        <v>598</v>
      </c>
      <c r="M155" s="99">
        <v>105</v>
      </c>
      <c r="N155" s="99"/>
      <c r="O155" s="99">
        <v>105</v>
      </c>
      <c r="P155" s="99"/>
      <c r="Q155" s="99"/>
      <c r="R155" s="99"/>
      <c r="S155" s="98"/>
      <c r="AA155">
        <v>3245488</v>
      </c>
      <c r="AB155" t="s">
        <v>619</v>
      </c>
    </row>
    <row r="156" spans="2:28" ht="39.950000000000003" customHeight="1">
      <c r="B156" s="77" t="s">
        <v>605</v>
      </c>
      <c r="C156" s="78">
        <v>1</v>
      </c>
      <c r="D156" s="79" t="s">
        <v>135</v>
      </c>
      <c r="E156" s="80" t="s">
        <v>136</v>
      </c>
      <c r="F156" s="81" t="s">
        <v>632</v>
      </c>
      <c r="G156" s="82">
        <v>8060909</v>
      </c>
      <c r="H156" s="83">
        <v>1</v>
      </c>
      <c r="I156" s="81" t="s">
        <v>40</v>
      </c>
      <c r="J156" s="81" t="s">
        <v>618</v>
      </c>
      <c r="K156" s="81" t="s">
        <v>625</v>
      </c>
      <c r="L156" s="81" t="s">
        <v>598</v>
      </c>
      <c r="M156" s="99">
        <v>38</v>
      </c>
      <c r="N156" s="99"/>
      <c r="O156" s="99">
        <v>38</v>
      </c>
      <c r="P156" s="99"/>
      <c r="Q156" s="99"/>
      <c r="R156" s="99"/>
      <c r="S156" s="98"/>
      <c r="AA156">
        <v>8060909</v>
      </c>
      <c r="AB156" t="s">
        <v>632</v>
      </c>
    </row>
    <row r="157" spans="2:28" ht="39.950000000000003" customHeight="1">
      <c r="B157" s="77" t="s">
        <v>605</v>
      </c>
      <c r="C157" s="78">
        <v>1</v>
      </c>
      <c r="D157" s="79" t="s">
        <v>137</v>
      </c>
      <c r="E157" s="80">
        <v>75009871</v>
      </c>
      <c r="F157" s="81" t="s">
        <v>632</v>
      </c>
      <c r="G157" s="82">
        <v>2501716</v>
      </c>
      <c r="H157" s="83">
        <v>1</v>
      </c>
      <c r="I157" s="81" t="s">
        <v>40</v>
      </c>
      <c r="J157" s="81" t="s">
        <v>618</v>
      </c>
      <c r="K157" s="81" t="s">
        <v>636</v>
      </c>
      <c r="L157" s="81" t="s">
        <v>598</v>
      </c>
      <c r="M157" s="99">
        <v>67</v>
      </c>
      <c r="N157" s="99"/>
      <c r="O157" s="99">
        <v>67</v>
      </c>
      <c r="P157" s="99"/>
      <c r="Q157" s="99"/>
      <c r="R157" s="99"/>
      <c r="S157" s="98"/>
      <c r="AA157">
        <v>2501716</v>
      </c>
      <c r="AB157" t="s">
        <v>632</v>
      </c>
    </row>
    <row r="158" spans="2:28" ht="39.950000000000003" customHeight="1">
      <c r="B158" s="77" t="s">
        <v>605</v>
      </c>
      <c r="C158" s="78">
        <v>1</v>
      </c>
      <c r="D158" s="79" t="s">
        <v>139</v>
      </c>
      <c r="E158" s="80">
        <v>48677701</v>
      </c>
      <c r="F158" s="81" t="s">
        <v>632</v>
      </c>
      <c r="G158" s="82">
        <v>1652842</v>
      </c>
      <c r="H158" s="83">
        <v>1</v>
      </c>
      <c r="I158" s="81" t="s">
        <v>49</v>
      </c>
      <c r="J158" s="81" t="s">
        <v>681</v>
      </c>
      <c r="K158" s="81" t="s">
        <v>616</v>
      </c>
      <c r="L158" s="81" t="s">
        <v>598</v>
      </c>
      <c r="M158" s="99">
        <v>60</v>
      </c>
      <c r="N158" s="99"/>
      <c r="O158" s="99">
        <v>60</v>
      </c>
      <c r="P158" s="99"/>
      <c r="Q158" s="99"/>
      <c r="R158" s="99"/>
      <c r="S158" s="98"/>
      <c r="AA158">
        <v>1652842</v>
      </c>
      <c r="AB158" t="s">
        <v>632</v>
      </c>
    </row>
    <row r="159" spans="2:28" ht="39.950000000000003" customHeight="1">
      <c r="B159" s="77" t="s">
        <v>605</v>
      </c>
      <c r="C159" s="78">
        <v>0</v>
      </c>
      <c r="D159" s="79" t="s">
        <v>139</v>
      </c>
      <c r="E159" s="80">
        <v>48677701</v>
      </c>
      <c r="F159" s="81" t="s">
        <v>632</v>
      </c>
      <c r="G159" s="82">
        <v>7485803</v>
      </c>
      <c r="H159" s="83">
        <v>1</v>
      </c>
      <c r="I159" s="81" t="s">
        <v>422</v>
      </c>
      <c r="J159" s="81" t="s">
        <v>646</v>
      </c>
      <c r="K159" s="81" t="s">
        <v>658</v>
      </c>
      <c r="L159" s="81" t="s">
        <v>609</v>
      </c>
      <c r="M159" s="84">
        <v>2</v>
      </c>
      <c r="N159" s="85">
        <v>2</v>
      </c>
      <c r="O159" s="84"/>
      <c r="P159" s="84"/>
      <c r="Q159" s="84"/>
      <c r="R159" s="84"/>
      <c r="S159" s="98">
        <f>Tabulka510591214[[#This Row],[Celkové maximální úvazky]]-Tabulka510591214[[#This Row],[KAPACITA SLUŽBY]]</f>
        <v>0.85999999999999988</v>
      </c>
      <c r="T159">
        <f>ROUND((Tabulka510591214[[#This Row],[KAPACITA SLUŽBY]]/70)*100,2)</f>
        <v>2.86</v>
      </c>
      <c r="AA159">
        <v>7485803</v>
      </c>
      <c r="AB159" t="s">
        <v>632</v>
      </c>
    </row>
    <row r="160" spans="2:28" ht="39.950000000000003" customHeight="1">
      <c r="B160" s="77" t="s">
        <v>605</v>
      </c>
      <c r="C160" s="78">
        <v>1</v>
      </c>
      <c r="D160" s="79" t="s">
        <v>141</v>
      </c>
      <c r="E160" s="80">
        <v>44685173</v>
      </c>
      <c r="F160" s="81" t="s">
        <v>632</v>
      </c>
      <c r="G160" s="82">
        <v>6647832</v>
      </c>
      <c r="H160" s="83">
        <v>1</v>
      </c>
      <c r="I160" s="81" t="s">
        <v>40</v>
      </c>
      <c r="J160" s="81" t="s">
        <v>618</v>
      </c>
      <c r="K160" s="81" t="s">
        <v>614</v>
      </c>
      <c r="L160" s="81" t="s">
        <v>598</v>
      </c>
      <c r="M160" s="99">
        <v>42</v>
      </c>
      <c r="N160" s="99"/>
      <c r="O160" s="99">
        <v>42</v>
      </c>
      <c r="P160" s="99"/>
      <c r="Q160" s="99"/>
      <c r="R160" s="99"/>
      <c r="S160" s="98"/>
      <c r="AA160">
        <v>6647832</v>
      </c>
      <c r="AB160" t="s">
        <v>632</v>
      </c>
    </row>
    <row r="161" spans="2:28" ht="39.950000000000003" customHeight="1">
      <c r="B161" s="77" t="s">
        <v>605</v>
      </c>
      <c r="C161" s="78">
        <v>1</v>
      </c>
      <c r="D161" s="79" t="s">
        <v>143</v>
      </c>
      <c r="E161" s="80">
        <v>71234462</v>
      </c>
      <c r="F161" s="81" t="s">
        <v>632</v>
      </c>
      <c r="G161" s="82">
        <v>6464677</v>
      </c>
      <c r="H161" s="83">
        <v>1</v>
      </c>
      <c r="I161" s="81" t="s">
        <v>40</v>
      </c>
      <c r="J161" s="81" t="s">
        <v>618</v>
      </c>
      <c r="K161" s="81" t="s">
        <v>631</v>
      </c>
      <c r="L161" s="81" t="s">
        <v>598</v>
      </c>
      <c r="M161" s="99">
        <v>230</v>
      </c>
      <c r="N161" s="99"/>
      <c r="O161" s="99">
        <v>230</v>
      </c>
      <c r="P161" s="99"/>
      <c r="Q161" s="99"/>
      <c r="R161" s="99"/>
      <c r="S161" s="98"/>
      <c r="AA161">
        <v>6464677</v>
      </c>
      <c r="AB161" t="s">
        <v>632</v>
      </c>
    </row>
    <row r="162" spans="2:28" ht="39.950000000000003" customHeight="1">
      <c r="B162" s="77" t="s">
        <v>605</v>
      </c>
      <c r="C162" s="78">
        <v>1</v>
      </c>
      <c r="D162" s="79" t="s">
        <v>145</v>
      </c>
      <c r="E162" s="80">
        <v>71209905</v>
      </c>
      <c r="F162" s="81" t="s">
        <v>632</v>
      </c>
      <c r="G162" s="82">
        <v>3507843</v>
      </c>
      <c r="H162" s="83">
        <v>1</v>
      </c>
      <c r="I162" s="81" t="s">
        <v>40</v>
      </c>
      <c r="J162" s="81" t="s">
        <v>618</v>
      </c>
      <c r="K162" s="81" t="s">
        <v>669</v>
      </c>
      <c r="L162" s="81" t="s">
        <v>598</v>
      </c>
      <c r="M162" s="99">
        <v>90</v>
      </c>
      <c r="N162" s="99"/>
      <c r="O162" s="99">
        <v>90</v>
      </c>
      <c r="P162" s="99"/>
      <c r="Q162" s="99"/>
      <c r="R162" s="99"/>
      <c r="S162" s="98"/>
      <c r="AA162">
        <v>3507843</v>
      </c>
      <c r="AB162" t="s">
        <v>632</v>
      </c>
    </row>
    <row r="163" spans="2:28" ht="39.950000000000003" customHeight="1">
      <c r="B163" s="77" t="s">
        <v>605</v>
      </c>
      <c r="C163" s="78">
        <v>1</v>
      </c>
      <c r="D163" s="79" t="s">
        <v>147</v>
      </c>
      <c r="E163" s="80">
        <v>71209867</v>
      </c>
      <c r="F163" s="81" t="s">
        <v>632</v>
      </c>
      <c r="G163" s="82">
        <v>6568148</v>
      </c>
      <c r="H163" s="83">
        <v>1</v>
      </c>
      <c r="I163" s="81" t="s">
        <v>49</v>
      </c>
      <c r="J163" s="81" t="s">
        <v>633</v>
      </c>
      <c r="K163" s="81" t="s">
        <v>669</v>
      </c>
      <c r="L163" s="81" t="s">
        <v>598</v>
      </c>
      <c r="M163" s="99">
        <v>67</v>
      </c>
      <c r="N163" s="99"/>
      <c r="O163" s="99">
        <v>67</v>
      </c>
      <c r="P163" s="99"/>
      <c r="Q163" s="99"/>
      <c r="R163" s="99"/>
      <c r="S163" s="98"/>
      <c r="AA163">
        <v>6568148</v>
      </c>
      <c r="AB163" t="s">
        <v>632</v>
      </c>
    </row>
    <row r="164" spans="2:28" ht="39.950000000000003" customHeight="1">
      <c r="B164" s="77" t="s">
        <v>605</v>
      </c>
      <c r="C164" s="78">
        <v>0</v>
      </c>
      <c r="D164" s="79" t="s">
        <v>149</v>
      </c>
      <c r="E164" s="80">
        <v>69344035</v>
      </c>
      <c r="F164" s="81" t="s">
        <v>632</v>
      </c>
      <c r="G164" s="82">
        <v>7397891</v>
      </c>
      <c r="H164" s="83">
        <v>1</v>
      </c>
      <c r="I164" s="81" t="s">
        <v>40</v>
      </c>
      <c r="J164" s="81" t="s">
        <v>618</v>
      </c>
      <c r="K164" s="81" t="s">
        <v>614</v>
      </c>
      <c r="L164" s="81" t="s">
        <v>598</v>
      </c>
      <c r="M164" s="99">
        <v>73</v>
      </c>
      <c r="N164" s="99"/>
      <c r="O164" s="99">
        <v>73</v>
      </c>
      <c r="P164" s="99"/>
      <c r="Q164" s="99"/>
      <c r="R164" s="99"/>
      <c r="S164" s="98"/>
      <c r="AA164">
        <v>7397891</v>
      </c>
      <c r="AB164" t="s">
        <v>632</v>
      </c>
    </row>
    <row r="165" spans="2:28" ht="39.950000000000003" customHeight="1">
      <c r="B165" s="77" t="s">
        <v>605</v>
      </c>
      <c r="C165" s="78">
        <v>0</v>
      </c>
      <c r="D165" s="79" t="s">
        <v>149</v>
      </c>
      <c r="E165" s="80">
        <v>69344035</v>
      </c>
      <c r="F165" s="81" t="s">
        <v>632</v>
      </c>
      <c r="G165" s="82">
        <v>7948275</v>
      </c>
      <c r="H165" s="83">
        <v>1</v>
      </c>
      <c r="I165" s="81" t="s">
        <v>610</v>
      </c>
      <c r="J165" s="81" t="s">
        <v>618</v>
      </c>
      <c r="K165" s="81" t="s">
        <v>614</v>
      </c>
      <c r="L165" s="81" t="s">
        <v>598</v>
      </c>
      <c r="M165" s="99">
        <v>2</v>
      </c>
      <c r="N165" s="99"/>
      <c r="O165" s="99">
        <v>2</v>
      </c>
      <c r="P165" s="99"/>
      <c r="Q165" s="99"/>
      <c r="R165" s="99"/>
      <c r="S165" s="98"/>
      <c r="AA165">
        <v>7948275</v>
      </c>
      <c r="AB165" t="s">
        <v>632</v>
      </c>
    </row>
    <row r="166" spans="2:28" ht="39.950000000000003" customHeight="1">
      <c r="B166" s="77" t="s">
        <v>605</v>
      </c>
      <c r="C166" s="78">
        <v>0</v>
      </c>
      <c r="D166" s="79" t="s">
        <v>149</v>
      </c>
      <c r="E166" s="80">
        <v>69344035</v>
      </c>
      <c r="F166" s="81" t="s">
        <v>632</v>
      </c>
      <c r="G166" s="82">
        <v>8948317</v>
      </c>
      <c r="H166" s="83">
        <v>1</v>
      </c>
      <c r="I166" s="81" t="s">
        <v>37</v>
      </c>
      <c r="J166" s="81" t="s">
        <v>618</v>
      </c>
      <c r="K166" s="81" t="s">
        <v>614</v>
      </c>
      <c r="L166" s="81" t="s">
        <v>609</v>
      </c>
      <c r="M166" s="84">
        <v>3.5</v>
      </c>
      <c r="N166" s="85">
        <v>3.5</v>
      </c>
      <c r="O166" s="84"/>
      <c r="P166" s="84"/>
      <c r="Q166" s="84"/>
      <c r="R166" s="84"/>
      <c r="S166" s="98">
        <f>Tabulka510591214[[#This Row],[Celkové maximální úvazky]]-Tabulka510591214[[#This Row],[KAPACITA SLUŽBY]]</f>
        <v>1.5</v>
      </c>
      <c r="T166">
        <f>ROUND((Tabulka510591214[[#This Row],[KAPACITA SLUŽBY]]/70)*100,2)</f>
        <v>5</v>
      </c>
      <c r="AA166">
        <v>8948317</v>
      </c>
      <c r="AB166" t="s">
        <v>632</v>
      </c>
    </row>
    <row r="167" spans="2:28" ht="39.950000000000003" customHeight="1">
      <c r="B167" s="77" t="s">
        <v>605</v>
      </c>
      <c r="C167" s="78">
        <v>1</v>
      </c>
      <c r="D167" s="79" t="s">
        <v>149</v>
      </c>
      <c r="E167" s="80">
        <v>69344035</v>
      </c>
      <c r="F167" s="81" t="s">
        <v>632</v>
      </c>
      <c r="G167" s="82">
        <v>6328364</v>
      </c>
      <c r="H167" s="83">
        <v>1</v>
      </c>
      <c r="I167" s="81" t="s">
        <v>26</v>
      </c>
      <c r="J167" s="81" t="s">
        <v>618</v>
      </c>
      <c r="K167" s="81" t="s">
        <v>614</v>
      </c>
      <c r="L167" s="81" t="s">
        <v>609</v>
      </c>
      <c r="M167" s="84">
        <v>0.61</v>
      </c>
      <c r="N167" s="85">
        <v>0.61</v>
      </c>
      <c r="O167" s="84"/>
      <c r="P167" s="84"/>
      <c r="Q167" s="84"/>
      <c r="R167" s="84"/>
      <c r="S167" s="98">
        <f>Tabulka510591214[[#This Row],[Celkové maximální úvazky]]-Tabulka510591214[[#This Row],[KAPACITA SLUŽBY]]</f>
        <v>0.26</v>
      </c>
      <c r="T167">
        <f>ROUND((Tabulka510591214[[#This Row],[KAPACITA SLUŽBY]]/70)*100,2)</f>
        <v>0.87</v>
      </c>
      <c r="AA167">
        <v>6328364</v>
      </c>
      <c r="AB167" t="s">
        <v>632</v>
      </c>
    </row>
    <row r="168" spans="2:28" ht="39.950000000000003" customHeight="1">
      <c r="B168" s="77" t="s">
        <v>605</v>
      </c>
      <c r="C168" s="78">
        <v>0</v>
      </c>
      <c r="D168" s="79" t="s">
        <v>151</v>
      </c>
      <c r="E168" s="80">
        <v>44685165</v>
      </c>
      <c r="F168" s="81" t="s">
        <v>632</v>
      </c>
      <c r="G168" s="82">
        <v>5924086</v>
      </c>
      <c r="H168" s="83">
        <v>1</v>
      </c>
      <c r="I168" s="81" t="s">
        <v>25</v>
      </c>
      <c r="J168" s="81" t="s">
        <v>607</v>
      </c>
      <c r="K168" s="81" t="s">
        <v>614</v>
      </c>
      <c r="L168" s="81" t="s">
        <v>609</v>
      </c>
      <c r="M168" s="84">
        <v>1.8</v>
      </c>
      <c r="N168" s="85">
        <v>1.8</v>
      </c>
      <c r="O168" s="84"/>
      <c r="P168" s="84"/>
      <c r="Q168" s="84"/>
      <c r="R168" s="84"/>
      <c r="S168" s="98">
        <f>Tabulka510591214[[#This Row],[Celkové maximální úvazky]]-Tabulka510591214[[#This Row],[KAPACITA SLUŽBY]]</f>
        <v>0.7699999999999998</v>
      </c>
      <c r="T168">
        <f>ROUND((Tabulka510591214[[#This Row],[KAPACITA SLUŽBY]]/70)*100,2)</f>
        <v>2.57</v>
      </c>
      <c r="AA168">
        <v>5924086</v>
      </c>
      <c r="AB168" t="s">
        <v>632</v>
      </c>
    </row>
    <row r="169" spans="2:28" ht="39.950000000000003" customHeight="1">
      <c r="B169" s="77" t="s">
        <v>605</v>
      </c>
      <c r="C169" s="78">
        <v>0</v>
      </c>
      <c r="D169" s="79" t="s">
        <v>151</v>
      </c>
      <c r="E169" s="80">
        <v>44685165</v>
      </c>
      <c r="F169" s="81" t="s">
        <v>632</v>
      </c>
      <c r="G169" s="82">
        <v>9515130</v>
      </c>
      <c r="H169" s="83">
        <v>1</v>
      </c>
      <c r="I169" s="81" t="s">
        <v>49</v>
      </c>
      <c r="J169" s="81" t="s">
        <v>607</v>
      </c>
      <c r="K169" s="81" t="s">
        <v>614</v>
      </c>
      <c r="L169" s="81" t="s">
        <v>598</v>
      </c>
      <c r="M169" s="99">
        <v>98</v>
      </c>
      <c r="N169" s="99"/>
      <c r="O169" s="99">
        <v>98</v>
      </c>
      <c r="P169" s="99"/>
      <c r="Q169" s="99"/>
      <c r="R169" s="99"/>
      <c r="S169" s="98"/>
      <c r="AA169">
        <v>9515130</v>
      </c>
      <c r="AB169" t="s">
        <v>632</v>
      </c>
    </row>
    <row r="170" spans="2:28" ht="39.950000000000003" customHeight="1">
      <c r="B170" s="77" t="s">
        <v>605</v>
      </c>
      <c r="C170" s="78">
        <v>0</v>
      </c>
      <c r="D170" s="79" t="s">
        <v>151</v>
      </c>
      <c r="E170" s="80">
        <v>44685165</v>
      </c>
      <c r="F170" s="81" t="s">
        <v>632</v>
      </c>
      <c r="G170" s="82">
        <v>8972242</v>
      </c>
      <c r="H170" s="83">
        <v>1</v>
      </c>
      <c r="I170" s="81" t="s">
        <v>40</v>
      </c>
      <c r="J170" s="81" t="s">
        <v>618</v>
      </c>
      <c r="K170" s="81" t="s">
        <v>614</v>
      </c>
      <c r="L170" s="81" t="s">
        <v>598</v>
      </c>
      <c r="M170" s="99">
        <v>10</v>
      </c>
      <c r="N170" s="99"/>
      <c r="O170" s="99">
        <v>10</v>
      </c>
      <c r="P170" s="99"/>
      <c r="Q170" s="99"/>
      <c r="R170" s="99"/>
      <c r="S170" s="98"/>
      <c r="AA170">
        <v>8972242</v>
      </c>
      <c r="AB170" t="s">
        <v>632</v>
      </c>
    </row>
    <row r="171" spans="2:28" ht="39.950000000000003" customHeight="1">
      <c r="B171" s="77" t="s">
        <v>605</v>
      </c>
      <c r="C171" s="78">
        <v>0</v>
      </c>
      <c r="D171" s="79" t="s">
        <v>151</v>
      </c>
      <c r="E171" s="80">
        <v>44685165</v>
      </c>
      <c r="F171" s="81" t="s">
        <v>632</v>
      </c>
      <c r="G171" s="82">
        <v>6575343</v>
      </c>
      <c r="H171" s="83">
        <v>1</v>
      </c>
      <c r="I171" s="81" t="s">
        <v>50</v>
      </c>
      <c r="J171" s="81" t="s">
        <v>607</v>
      </c>
      <c r="K171" s="81" t="s">
        <v>614</v>
      </c>
      <c r="L171" s="81" t="s">
        <v>598</v>
      </c>
      <c r="M171" s="99">
        <v>8</v>
      </c>
      <c r="N171" s="99"/>
      <c r="O171" s="99">
        <v>8</v>
      </c>
      <c r="P171" s="99"/>
      <c r="Q171" s="99"/>
      <c r="R171" s="99"/>
      <c r="S171" s="98"/>
      <c r="AA171">
        <v>6575343</v>
      </c>
      <c r="AB171" t="s">
        <v>632</v>
      </c>
    </row>
    <row r="172" spans="2:28" ht="39.950000000000003" customHeight="1">
      <c r="B172" s="77" t="s">
        <v>605</v>
      </c>
      <c r="C172" s="78">
        <v>0</v>
      </c>
      <c r="D172" s="79" t="s">
        <v>151</v>
      </c>
      <c r="E172" s="80">
        <v>44685165</v>
      </c>
      <c r="F172" s="81" t="s">
        <v>632</v>
      </c>
      <c r="G172" s="110">
        <v>2997865</v>
      </c>
      <c r="H172" s="83">
        <v>1</v>
      </c>
      <c r="I172" s="81" t="s">
        <v>46</v>
      </c>
      <c r="J172" s="81" t="s">
        <v>607</v>
      </c>
      <c r="K172" s="81" t="s">
        <v>614</v>
      </c>
      <c r="L172" s="81" t="s">
        <v>609</v>
      </c>
      <c r="M172" s="84">
        <v>2</v>
      </c>
      <c r="N172" s="85">
        <v>2</v>
      </c>
      <c r="O172" s="84"/>
      <c r="P172" s="84"/>
      <c r="Q172" s="84"/>
      <c r="R172" s="84"/>
      <c r="S172" s="98">
        <f>Tabulka510591214[[#This Row],[Celkové maximální úvazky]]-Tabulka510591214[[#This Row],[KAPACITA SLUŽBY]]</f>
        <v>0.85999999999999988</v>
      </c>
      <c r="T172">
        <f>ROUND((Tabulka510591214[[#This Row],[KAPACITA SLUŽBY]]/70)*100,2)</f>
        <v>2.86</v>
      </c>
      <c r="AA172">
        <v>2997865</v>
      </c>
      <c r="AB172" t="s">
        <v>632</v>
      </c>
    </row>
    <row r="173" spans="2:28" ht="39.950000000000003" customHeight="1">
      <c r="B173" s="77" t="s">
        <v>605</v>
      </c>
      <c r="C173" s="78">
        <v>1</v>
      </c>
      <c r="D173" s="79" t="s">
        <v>151</v>
      </c>
      <c r="E173" s="80">
        <v>44685165</v>
      </c>
      <c r="F173" s="81" t="s">
        <v>632</v>
      </c>
      <c r="G173" s="82">
        <v>1775170</v>
      </c>
      <c r="H173" s="83">
        <v>1</v>
      </c>
      <c r="I173" s="81" t="s">
        <v>37</v>
      </c>
      <c r="J173" s="81" t="s">
        <v>618</v>
      </c>
      <c r="K173" s="81" t="s">
        <v>614</v>
      </c>
      <c r="L173" s="81" t="s">
        <v>609</v>
      </c>
      <c r="M173" s="84">
        <v>5.8</v>
      </c>
      <c r="N173" s="85">
        <v>5.8</v>
      </c>
      <c r="O173" s="84"/>
      <c r="P173" s="84"/>
      <c r="Q173" s="84"/>
      <c r="R173" s="84"/>
      <c r="S173" s="98">
        <f>Tabulka510591214[[#This Row],[Celkové maximální úvazky]]-Tabulka510591214[[#This Row],[KAPACITA SLUŽBY]]</f>
        <v>2.4899999999999993</v>
      </c>
      <c r="T173">
        <f>ROUND((Tabulka510591214[[#This Row],[KAPACITA SLUŽBY]]/70)*100,2)</f>
        <v>8.2899999999999991</v>
      </c>
      <c r="AA173">
        <v>1775170</v>
      </c>
      <c r="AB173" t="s">
        <v>632</v>
      </c>
    </row>
    <row r="174" spans="2:28" ht="39.950000000000003" customHeight="1">
      <c r="B174" s="77" t="s">
        <v>605</v>
      </c>
      <c r="C174" s="78">
        <v>0</v>
      </c>
      <c r="D174" s="79" t="s">
        <v>151</v>
      </c>
      <c r="E174" s="80">
        <v>44685165</v>
      </c>
      <c r="F174" s="81" t="s">
        <v>632</v>
      </c>
      <c r="G174" s="82">
        <v>6222864</v>
      </c>
      <c r="H174" s="83">
        <v>1</v>
      </c>
      <c r="I174" s="81" t="s">
        <v>80</v>
      </c>
      <c r="J174" s="81" t="s">
        <v>607</v>
      </c>
      <c r="K174" s="81" t="s">
        <v>614</v>
      </c>
      <c r="L174" s="81" t="s">
        <v>598</v>
      </c>
      <c r="M174" s="99">
        <v>4</v>
      </c>
      <c r="N174" s="99"/>
      <c r="O174" s="99">
        <v>4</v>
      </c>
      <c r="P174" s="99"/>
      <c r="Q174" s="99"/>
      <c r="R174" s="99"/>
      <c r="S174" s="98"/>
      <c r="AA174">
        <v>6222864</v>
      </c>
      <c r="AB174" t="s">
        <v>632</v>
      </c>
    </row>
    <row r="175" spans="2:28" ht="39.950000000000003" customHeight="1">
      <c r="B175" s="77" t="s">
        <v>605</v>
      </c>
      <c r="C175" s="78">
        <v>1</v>
      </c>
      <c r="D175" s="79" t="s">
        <v>153</v>
      </c>
      <c r="E175" s="80">
        <v>24255874</v>
      </c>
      <c r="F175" s="81" t="s">
        <v>606</v>
      </c>
      <c r="G175" s="82">
        <v>5316729</v>
      </c>
      <c r="H175" s="83">
        <v>1</v>
      </c>
      <c r="I175" s="81" t="s">
        <v>30</v>
      </c>
      <c r="J175" s="81" t="s">
        <v>613</v>
      </c>
      <c r="K175" s="81" t="s">
        <v>608</v>
      </c>
      <c r="L175" s="81" t="s">
        <v>598</v>
      </c>
      <c r="M175" s="99">
        <v>74</v>
      </c>
      <c r="N175" s="99"/>
      <c r="O175" s="99">
        <v>74</v>
      </c>
      <c r="P175" s="99"/>
      <c r="Q175" s="99"/>
      <c r="R175" s="99"/>
      <c r="S175" s="98"/>
      <c r="AA175">
        <v>5316729</v>
      </c>
      <c r="AB175" t="s">
        <v>606</v>
      </c>
    </row>
    <row r="176" spans="2:28" ht="39.950000000000003" customHeight="1">
      <c r="B176" s="77" t="s">
        <v>605</v>
      </c>
      <c r="C176" s="78">
        <v>0</v>
      </c>
      <c r="D176" s="79" t="s">
        <v>155</v>
      </c>
      <c r="E176" s="80">
        <v>49534971</v>
      </c>
      <c r="F176" s="81" t="s">
        <v>632</v>
      </c>
      <c r="G176" s="82">
        <v>9421301</v>
      </c>
      <c r="H176" s="83">
        <v>1</v>
      </c>
      <c r="I176" s="81" t="s">
        <v>25</v>
      </c>
      <c r="J176" s="81" t="s">
        <v>607</v>
      </c>
      <c r="K176" s="81" t="s">
        <v>655</v>
      </c>
      <c r="L176" s="81" t="s">
        <v>609</v>
      </c>
      <c r="M176" s="84">
        <v>3</v>
      </c>
      <c r="N176" s="85">
        <v>3</v>
      </c>
      <c r="O176" s="84"/>
      <c r="P176" s="84"/>
      <c r="Q176" s="84"/>
      <c r="R176" s="84"/>
      <c r="S176" s="98">
        <f>Tabulka510591214[[#This Row],[Celkové maximální úvazky]]-Tabulka510591214[[#This Row],[KAPACITA SLUŽBY]]</f>
        <v>1.29</v>
      </c>
      <c r="T176">
        <f>ROUND((Tabulka510591214[[#This Row],[KAPACITA SLUŽBY]]/70)*100,2)</f>
        <v>4.29</v>
      </c>
      <c r="AA176">
        <v>9421301</v>
      </c>
      <c r="AB176" t="s">
        <v>632</v>
      </c>
    </row>
    <row r="177" spans="2:28" ht="39.950000000000003" customHeight="1">
      <c r="B177" s="77" t="s">
        <v>605</v>
      </c>
      <c r="C177" s="78">
        <v>1</v>
      </c>
      <c r="D177" s="79" t="s">
        <v>155</v>
      </c>
      <c r="E177" s="80">
        <v>49534971</v>
      </c>
      <c r="F177" s="81" t="s">
        <v>632</v>
      </c>
      <c r="G177" s="82">
        <v>8437729</v>
      </c>
      <c r="H177" s="83">
        <v>1</v>
      </c>
      <c r="I177" s="81" t="s">
        <v>49</v>
      </c>
      <c r="J177" s="81" t="s">
        <v>607</v>
      </c>
      <c r="K177" s="81" t="s">
        <v>655</v>
      </c>
      <c r="L177" s="81" t="s">
        <v>598</v>
      </c>
      <c r="M177" s="99">
        <v>65</v>
      </c>
      <c r="N177" s="99"/>
      <c r="O177" s="99">
        <v>65</v>
      </c>
      <c r="P177" s="99"/>
      <c r="Q177" s="99"/>
      <c r="R177" s="99"/>
      <c r="S177" s="98"/>
      <c r="AA177">
        <v>8437729</v>
      </c>
      <c r="AB177" t="s">
        <v>632</v>
      </c>
    </row>
    <row r="178" spans="2:28" ht="39.950000000000003" customHeight="1">
      <c r="B178" s="77" t="s">
        <v>605</v>
      </c>
      <c r="C178" s="78">
        <v>1</v>
      </c>
      <c r="D178" s="79" t="s">
        <v>157</v>
      </c>
      <c r="E178" s="80" t="s">
        <v>158</v>
      </c>
      <c r="F178" s="81" t="s">
        <v>632</v>
      </c>
      <c r="G178" s="82">
        <v>1669392</v>
      </c>
      <c r="H178" s="83">
        <v>1</v>
      </c>
      <c r="I178" s="81" t="s">
        <v>40</v>
      </c>
      <c r="J178" s="81" t="s">
        <v>618</v>
      </c>
      <c r="K178" s="81" t="s">
        <v>638</v>
      </c>
      <c r="L178" s="81" t="s">
        <v>598</v>
      </c>
      <c r="M178" s="99">
        <v>73</v>
      </c>
      <c r="N178" s="99"/>
      <c r="O178" s="99">
        <v>73</v>
      </c>
      <c r="P178" s="99"/>
      <c r="Q178" s="99"/>
      <c r="R178" s="99"/>
      <c r="S178" s="98"/>
      <c r="AA178">
        <v>1669392</v>
      </c>
      <c r="AB178" t="s">
        <v>632</v>
      </c>
    </row>
    <row r="179" spans="2:28" ht="39.950000000000003" customHeight="1">
      <c r="B179" s="77" t="s">
        <v>605</v>
      </c>
      <c r="C179" s="78">
        <v>0</v>
      </c>
      <c r="D179" s="79" t="s">
        <v>157</v>
      </c>
      <c r="E179" s="80" t="s">
        <v>158</v>
      </c>
      <c r="F179" s="81" t="s">
        <v>632</v>
      </c>
      <c r="G179" s="82">
        <v>3497041</v>
      </c>
      <c r="H179" s="83">
        <v>1</v>
      </c>
      <c r="I179" s="81" t="s">
        <v>30</v>
      </c>
      <c r="J179" s="81" t="s">
        <v>613</v>
      </c>
      <c r="K179" s="81" t="s">
        <v>638</v>
      </c>
      <c r="L179" s="81" t="s">
        <v>598</v>
      </c>
      <c r="M179" s="99">
        <v>28</v>
      </c>
      <c r="N179" s="99"/>
      <c r="O179" s="99">
        <v>28</v>
      </c>
      <c r="P179" s="99"/>
      <c r="Q179" s="99"/>
      <c r="R179" s="99"/>
      <c r="S179" s="98"/>
      <c r="AA179">
        <v>3497041</v>
      </c>
      <c r="AB179" t="s">
        <v>632</v>
      </c>
    </row>
    <row r="180" spans="2:28" ht="39.950000000000003" customHeight="1">
      <c r="B180" s="77" t="s">
        <v>605</v>
      </c>
      <c r="C180" s="78">
        <v>1</v>
      </c>
      <c r="D180" s="79" t="s">
        <v>159</v>
      </c>
      <c r="E180" s="80" t="s">
        <v>160</v>
      </c>
      <c r="F180" s="81" t="s">
        <v>632</v>
      </c>
      <c r="G180" s="82">
        <v>6273204</v>
      </c>
      <c r="H180" s="83">
        <v>1</v>
      </c>
      <c r="I180" s="81" t="s">
        <v>49</v>
      </c>
      <c r="J180" s="81" t="s">
        <v>633</v>
      </c>
      <c r="K180" s="81" t="s">
        <v>620</v>
      </c>
      <c r="L180" s="81" t="s">
        <v>598</v>
      </c>
      <c r="M180" s="144">
        <v>45</v>
      </c>
      <c r="N180" s="144"/>
      <c r="O180" s="99">
        <v>45</v>
      </c>
      <c r="P180" s="144"/>
      <c r="Q180" s="144"/>
      <c r="R180" s="144"/>
      <c r="S180" s="98"/>
      <c r="AA180">
        <v>6273204</v>
      </c>
      <c r="AB180" t="s">
        <v>632</v>
      </c>
    </row>
    <row r="181" spans="2:28" ht="39.950000000000003" customHeight="1">
      <c r="B181" s="77" t="s">
        <v>605</v>
      </c>
      <c r="C181" s="78">
        <v>0</v>
      </c>
      <c r="D181" s="79" t="s">
        <v>159</v>
      </c>
      <c r="E181" s="80" t="s">
        <v>160</v>
      </c>
      <c r="F181" s="81" t="s">
        <v>632</v>
      </c>
      <c r="G181" s="82">
        <v>4753016</v>
      </c>
      <c r="H181" s="83">
        <v>1</v>
      </c>
      <c r="I181" s="81" t="s">
        <v>40</v>
      </c>
      <c r="J181" s="81" t="s">
        <v>618</v>
      </c>
      <c r="K181" s="81" t="s">
        <v>620</v>
      </c>
      <c r="L181" s="81" t="s">
        <v>598</v>
      </c>
      <c r="M181" s="99">
        <v>4</v>
      </c>
      <c r="N181" s="99"/>
      <c r="O181" s="99">
        <v>4</v>
      </c>
      <c r="P181" s="99"/>
      <c r="Q181" s="99"/>
      <c r="R181" s="99"/>
      <c r="S181" s="98"/>
      <c r="AA181">
        <v>4753016</v>
      </c>
      <c r="AB181" t="s">
        <v>632</v>
      </c>
    </row>
    <row r="182" spans="2:28" ht="39.950000000000003" customHeight="1">
      <c r="B182" s="77" t="s">
        <v>605</v>
      </c>
      <c r="C182" s="78">
        <v>0</v>
      </c>
      <c r="D182" s="79" t="s">
        <v>159</v>
      </c>
      <c r="E182" s="80" t="s">
        <v>160</v>
      </c>
      <c r="F182" s="81" t="s">
        <v>632</v>
      </c>
      <c r="G182" s="82">
        <v>9860216</v>
      </c>
      <c r="H182" s="83">
        <v>1</v>
      </c>
      <c r="I182" s="81" t="s">
        <v>50</v>
      </c>
      <c r="J182" s="81" t="s">
        <v>633</v>
      </c>
      <c r="K182" s="81" t="s">
        <v>620</v>
      </c>
      <c r="L182" s="81" t="s">
        <v>598</v>
      </c>
      <c r="M182" s="99">
        <v>17</v>
      </c>
      <c r="N182" s="99"/>
      <c r="O182" s="99">
        <v>17</v>
      </c>
      <c r="P182" s="99"/>
      <c r="Q182" s="99"/>
      <c r="R182" s="99"/>
      <c r="S182" s="98"/>
      <c r="AA182">
        <v>9860216</v>
      </c>
      <c r="AB182" t="s">
        <v>632</v>
      </c>
    </row>
    <row r="183" spans="2:28" ht="39.950000000000003" customHeight="1">
      <c r="B183" s="77" t="s">
        <v>605</v>
      </c>
      <c r="C183" s="78">
        <v>0</v>
      </c>
      <c r="D183" s="79" t="s">
        <v>161</v>
      </c>
      <c r="E183" s="80">
        <v>70539456</v>
      </c>
      <c r="F183" s="81" t="s">
        <v>619</v>
      </c>
      <c r="G183" s="82">
        <v>7342352</v>
      </c>
      <c r="H183" s="83">
        <v>1</v>
      </c>
      <c r="I183" s="81" t="s">
        <v>40</v>
      </c>
      <c r="J183" s="81" t="s">
        <v>618</v>
      </c>
      <c r="K183" s="81" t="s">
        <v>636</v>
      </c>
      <c r="L183" s="81" t="s">
        <v>598</v>
      </c>
      <c r="M183" s="99">
        <v>53</v>
      </c>
      <c r="N183" s="99"/>
      <c r="O183" s="99">
        <v>53</v>
      </c>
      <c r="P183" s="99"/>
      <c r="Q183" s="99"/>
      <c r="R183" s="99"/>
      <c r="S183" s="98"/>
      <c r="AA183">
        <v>7342352</v>
      </c>
      <c r="AB183" t="s">
        <v>619</v>
      </c>
    </row>
    <row r="184" spans="2:28" ht="39.950000000000003" customHeight="1">
      <c r="B184" s="77" t="s">
        <v>605</v>
      </c>
      <c r="C184" s="78">
        <v>1</v>
      </c>
      <c r="D184" s="79" t="s">
        <v>161</v>
      </c>
      <c r="E184" s="80">
        <v>70539456</v>
      </c>
      <c r="F184" s="81" t="s">
        <v>619</v>
      </c>
      <c r="G184" s="82">
        <v>3035071</v>
      </c>
      <c r="H184" s="83">
        <v>1</v>
      </c>
      <c r="I184" s="81" t="s">
        <v>30</v>
      </c>
      <c r="J184" s="81" t="s">
        <v>613</v>
      </c>
      <c r="K184" s="81" t="s">
        <v>636</v>
      </c>
      <c r="L184" s="81" t="s">
        <v>598</v>
      </c>
      <c r="M184" s="99">
        <v>16</v>
      </c>
      <c r="N184" s="99"/>
      <c r="O184" s="99">
        <v>16</v>
      </c>
      <c r="P184" s="99"/>
      <c r="Q184" s="99"/>
      <c r="R184" s="99"/>
      <c r="S184" s="98"/>
      <c r="AA184">
        <v>3035071</v>
      </c>
      <c r="AB184" t="s">
        <v>619</v>
      </c>
    </row>
    <row r="185" spans="2:28" ht="39.950000000000003" customHeight="1">
      <c r="B185" s="77" t="s">
        <v>605</v>
      </c>
      <c r="C185" s="78">
        <v>0</v>
      </c>
      <c r="D185" s="79" t="s">
        <v>161</v>
      </c>
      <c r="E185" s="80">
        <v>70539456</v>
      </c>
      <c r="F185" s="81" t="s">
        <v>619</v>
      </c>
      <c r="G185" s="82">
        <v>9020344</v>
      </c>
      <c r="H185" s="83">
        <v>1</v>
      </c>
      <c r="I185" s="81" t="s">
        <v>610</v>
      </c>
      <c r="J185" s="81" t="s">
        <v>618</v>
      </c>
      <c r="K185" s="81" t="s">
        <v>636</v>
      </c>
      <c r="L185" s="81" t="s">
        <v>598</v>
      </c>
      <c r="M185" s="99">
        <v>6</v>
      </c>
      <c r="N185" s="99"/>
      <c r="O185" s="99">
        <v>6</v>
      </c>
      <c r="P185" s="99"/>
      <c r="Q185" s="99"/>
      <c r="R185" s="99"/>
      <c r="S185" s="98"/>
      <c r="AA185">
        <v>9020344</v>
      </c>
      <c r="AB185" t="s">
        <v>619</v>
      </c>
    </row>
    <row r="186" spans="2:28" ht="39.950000000000003" customHeight="1">
      <c r="B186" s="77" t="s">
        <v>605</v>
      </c>
      <c r="C186" s="78">
        <v>0</v>
      </c>
      <c r="D186" s="79" t="s">
        <v>161</v>
      </c>
      <c r="E186" s="80">
        <v>70539456</v>
      </c>
      <c r="F186" s="81" t="s">
        <v>619</v>
      </c>
      <c r="G186" s="82">
        <v>6194435</v>
      </c>
      <c r="H186" s="83">
        <v>1</v>
      </c>
      <c r="I186" s="81" t="s">
        <v>37</v>
      </c>
      <c r="J186" s="81" t="s">
        <v>618</v>
      </c>
      <c r="K186" s="81" t="s">
        <v>636</v>
      </c>
      <c r="L186" s="81" t="s">
        <v>609</v>
      </c>
      <c r="M186" s="84">
        <v>10.63</v>
      </c>
      <c r="N186" s="85">
        <v>10.63</v>
      </c>
      <c r="O186" s="84"/>
      <c r="P186" s="84"/>
      <c r="Q186" s="84"/>
      <c r="R186" s="84"/>
      <c r="S186" s="98">
        <f>Tabulka510591214[[#This Row],[Celkové maximální úvazky]]-Tabulka510591214[[#This Row],[KAPACITA SLUŽBY]]</f>
        <v>4.5599999999999987</v>
      </c>
      <c r="T186">
        <f>ROUND((Tabulka510591214[[#This Row],[KAPACITA SLUŽBY]]/70)*100,2)</f>
        <v>15.19</v>
      </c>
      <c r="AA186">
        <v>6194435</v>
      </c>
      <c r="AB186" t="s">
        <v>619</v>
      </c>
    </row>
    <row r="187" spans="2:28" ht="39.950000000000003" customHeight="1">
      <c r="B187" s="77" t="s">
        <v>605</v>
      </c>
      <c r="C187" s="78">
        <v>1</v>
      </c>
      <c r="D187" s="79" t="s">
        <v>163</v>
      </c>
      <c r="E187" s="80">
        <v>49534963</v>
      </c>
      <c r="F187" s="81" t="s">
        <v>632</v>
      </c>
      <c r="G187" s="82">
        <v>3596614</v>
      </c>
      <c r="H187" s="83">
        <v>1</v>
      </c>
      <c r="I187" s="81" t="s">
        <v>40</v>
      </c>
      <c r="J187" s="81" t="s">
        <v>618</v>
      </c>
      <c r="K187" s="81" t="s">
        <v>655</v>
      </c>
      <c r="L187" s="81" t="s">
        <v>598</v>
      </c>
      <c r="M187" s="99">
        <v>120</v>
      </c>
      <c r="N187" s="99"/>
      <c r="O187" s="99">
        <v>120</v>
      </c>
      <c r="P187" s="99"/>
      <c r="Q187" s="99"/>
      <c r="R187" s="99"/>
      <c r="S187" s="98"/>
      <c r="AA187">
        <v>3596614</v>
      </c>
      <c r="AB187" t="s">
        <v>632</v>
      </c>
    </row>
    <row r="188" spans="2:28" ht="39.950000000000003" customHeight="1">
      <c r="B188" s="77" t="s">
        <v>605</v>
      </c>
      <c r="C188" s="78">
        <v>1</v>
      </c>
      <c r="D188" s="79" t="s">
        <v>165</v>
      </c>
      <c r="E188" s="80">
        <v>71209930</v>
      </c>
      <c r="F188" s="81" t="s">
        <v>632</v>
      </c>
      <c r="G188" s="82">
        <v>4873219</v>
      </c>
      <c r="H188" s="83">
        <v>1</v>
      </c>
      <c r="I188" s="81" t="s">
        <v>40</v>
      </c>
      <c r="J188" s="81" t="s">
        <v>618</v>
      </c>
      <c r="K188" s="81" t="s">
        <v>669</v>
      </c>
      <c r="L188" s="81" t="s">
        <v>598</v>
      </c>
      <c r="M188" s="99">
        <v>88</v>
      </c>
      <c r="N188" s="99"/>
      <c r="O188" s="99">
        <v>88</v>
      </c>
      <c r="P188" s="99"/>
      <c r="Q188" s="99"/>
      <c r="R188" s="99"/>
      <c r="S188" s="98"/>
      <c r="AA188">
        <v>4873219</v>
      </c>
      <c r="AB188" t="s">
        <v>632</v>
      </c>
    </row>
    <row r="189" spans="2:28" ht="39.950000000000003" customHeight="1">
      <c r="B189" s="77" t="s">
        <v>605</v>
      </c>
      <c r="C189" s="78">
        <v>1</v>
      </c>
      <c r="D189" s="79" t="s">
        <v>167</v>
      </c>
      <c r="E189" s="80">
        <v>47559969</v>
      </c>
      <c r="F189" s="81" t="s">
        <v>619</v>
      </c>
      <c r="G189" s="82">
        <v>2124072</v>
      </c>
      <c r="H189" s="83">
        <v>1</v>
      </c>
      <c r="I189" s="81" t="s">
        <v>37</v>
      </c>
      <c r="J189" s="81" t="s">
        <v>618</v>
      </c>
      <c r="K189" s="81" t="s">
        <v>636</v>
      </c>
      <c r="L189" s="81" t="s">
        <v>609</v>
      </c>
      <c r="M189" s="84">
        <v>10.85</v>
      </c>
      <c r="N189" s="85">
        <v>10.85</v>
      </c>
      <c r="O189" s="84"/>
      <c r="P189" s="84"/>
      <c r="Q189" s="84"/>
      <c r="R189" s="84"/>
      <c r="S189" s="98">
        <f>Tabulka510591214[[#This Row],[Celkové maximální úvazky]]-Tabulka510591214[[#This Row],[KAPACITA SLUŽBY]]</f>
        <v>4.6500000000000004</v>
      </c>
      <c r="T189">
        <f>ROUND((Tabulka510591214[[#This Row],[KAPACITA SLUŽBY]]/70)*100,2)</f>
        <v>15.5</v>
      </c>
      <c r="AA189">
        <v>2124072</v>
      </c>
      <c r="AB189" t="s">
        <v>619</v>
      </c>
    </row>
    <row r="190" spans="2:28" ht="39.950000000000003" customHeight="1">
      <c r="B190" s="77" t="s">
        <v>605</v>
      </c>
      <c r="C190" s="78">
        <v>0</v>
      </c>
      <c r="D190" s="79" t="s">
        <v>169</v>
      </c>
      <c r="E190" s="80">
        <v>22723757</v>
      </c>
      <c r="F190" s="81" t="s">
        <v>606</v>
      </c>
      <c r="G190" s="82">
        <v>7996896</v>
      </c>
      <c r="H190" s="83">
        <v>1</v>
      </c>
      <c r="I190" s="81" t="s">
        <v>40</v>
      </c>
      <c r="J190" s="81" t="s">
        <v>618</v>
      </c>
      <c r="K190" s="81" t="s">
        <v>608</v>
      </c>
      <c r="L190" s="81" t="s">
        <v>598</v>
      </c>
      <c r="M190" s="99">
        <v>4</v>
      </c>
      <c r="N190" s="99"/>
      <c r="O190" s="99">
        <v>4</v>
      </c>
      <c r="P190" s="99"/>
      <c r="Q190" s="99"/>
      <c r="R190" s="99"/>
      <c r="S190" s="98"/>
      <c r="AA190">
        <v>7996896</v>
      </c>
      <c r="AB190" t="s">
        <v>606</v>
      </c>
    </row>
    <row r="191" spans="2:28" ht="39.950000000000003" customHeight="1">
      <c r="B191" s="77" t="s">
        <v>605</v>
      </c>
      <c r="C191" s="78">
        <v>1</v>
      </c>
      <c r="D191" s="79" t="s">
        <v>169</v>
      </c>
      <c r="E191" s="80">
        <v>22723757</v>
      </c>
      <c r="F191" s="81" t="s">
        <v>606</v>
      </c>
      <c r="G191" s="82">
        <v>5574242</v>
      </c>
      <c r="H191" s="83">
        <v>1</v>
      </c>
      <c r="I191" s="81" t="s">
        <v>30</v>
      </c>
      <c r="J191" s="81" t="s">
        <v>613</v>
      </c>
      <c r="K191" s="81" t="s">
        <v>608</v>
      </c>
      <c r="L191" s="81" t="s">
        <v>598</v>
      </c>
      <c r="M191" s="99">
        <v>30</v>
      </c>
      <c r="N191" s="99"/>
      <c r="O191" s="99">
        <v>30</v>
      </c>
      <c r="P191" s="99"/>
      <c r="Q191" s="99"/>
      <c r="R191" s="99"/>
      <c r="S191" s="98"/>
      <c r="AA191">
        <v>5574242</v>
      </c>
      <c r="AB191" t="s">
        <v>606</v>
      </c>
    </row>
    <row r="192" spans="2:28" ht="39.950000000000003" customHeight="1">
      <c r="B192" s="77" t="s">
        <v>605</v>
      </c>
      <c r="C192" s="78">
        <v>1</v>
      </c>
      <c r="D192" s="79" t="s">
        <v>171</v>
      </c>
      <c r="E192" s="80">
        <v>71229078</v>
      </c>
      <c r="F192" s="81" t="s">
        <v>632</v>
      </c>
      <c r="G192" s="82">
        <v>6767042</v>
      </c>
      <c r="H192" s="83">
        <v>1</v>
      </c>
      <c r="I192" s="81" t="s">
        <v>40</v>
      </c>
      <c r="J192" s="81" t="s">
        <v>618</v>
      </c>
      <c r="K192" s="81" t="s">
        <v>625</v>
      </c>
      <c r="L192" s="81" t="s">
        <v>598</v>
      </c>
      <c r="M192" s="99">
        <v>55</v>
      </c>
      <c r="N192" s="99"/>
      <c r="O192" s="99">
        <v>55</v>
      </c>
      <c r="P192" s="99"/>
      <c r="Q192" s="99"/>
      <c r="R192" s="99"/>
      <c r="S192" s="98"/>
      <c r="AA192">
        <v>6767042</v>
      </c>
      <c r="AB192" t="s">
        <v>632</v>
      </c>
    </row>
    <row r="193" spans="2:28" ht="39.950000000000003" customHeight="1">
      <c r="B193" s="77" t="s">
        <v>605</v>
      </c>
      <c r="C193" s="78">
        <v>0</v>
      </c>
      <c r="D193" s="79" t="s">
        <v>173</v>
      </c>
      <c r="E193" s="80">
        <v>71234454</v>
      </c>
      <c r="F193" s="81" t="s">
        <v>632</v>
      </c>
      <c r="G193" s="82">
        <v>5514799</v>
      </c>
      <c r="H193" s="83">
        <v>1</v>
      </c>
      <c r="I193" s="81" t="s">
        <v>25</v>
      </c>
      <c r="J193" s="81" t="s">
        <v>618</v>
      </c>
      <c r="K193" s="81" t="s">
        <v>631</v>
      </c>
      <c r="L193" s="81" t="s">
        <v>609</v>
      </c>
      <c r="M193" s="84">
        <v>2.8</v>
      </c>
      <c r="N193" s="85">
        <v>2.8</v>
      </c>
      <c r="O193" s="84"/>
      <c r="P193" s="84"/>
      <c r="Q193" s="84"/>
      <c r="R193" s="84"/>
      <c r="S193" s="98">
        <f>Tabulka510591214[[#This Row],[Celkové maximální úvazky]]-Tabulka510591214[[#This Row],[KAPACITA SLUŽBY]]</f>
        <v>1.2000000000000002</v>
      </c>
      <c r="T193">
        <f>ROUND((Tabulka510591214[[#This Row],[KAPACITA SLUŽBY]]/70)*100,2)</f>
        <v>4</v>
      </c>
      <c r="AA193">
        <v>5514799</v>
      </c>
      <c r="AB193" t="s">
        <v>632</v>
      </c>
    </row>
    <row r="194" spans="2:28" ht="39.950000000000003" customHeight="1">
      <c r="B194" s="77" t="s">
        <v>605</v>
      </c>
      <c r="C194" s="78">
        <v>0</v>
      </c>
      <c r="D194" s="79" t="s">
        <v>173</v>
      </c>
      <c r="E194" s="80">
        <v>71234454</v>
      </c>
      <c r="F194" s="81" t="s">
        <v>632</v>
      </c>
      <c r="G194" s="82">
        <v>4053538</v>
      </c>
      <c r="H194" s="83">
        <v>1</v>
      </c>
      <c r="I194" s="81" t="s">
        <v>49</v>
      </c>
      <c r="J194" s="81" t="s">
        <v>607</v>
      </c>
      <c r="K194" s="81" t="s">
        <v>631</v>
      </c>
      <c r="L194" s="81" t="s">
        <v>598</v>
      </c>
      <c r="M194" s="99">
        <v>75</v>
      </c>
      <c r="N194" s="99"/>
      <c r="O194" s="99">
        <v>75</v>
      </c>
      <c r="P194" s="99"/>
      <c r="Q194" s="99"/>
      <c r="R194" s="99"/>
      <c r="S194" s="98"/>
      <c r="AA194">
        <v>4053538</v>
      </c>
      <c r="AB194" t="s">
        <v>632</v>
      </c>
    </row>
    <row r="195" spans="2:28" ht="39.950000000000003" customHeight="1">
      <c r="B195" s="77" t="s">
        <v>605</v>
      </c>
      <c r="C195" s="78">
        <v>1</v>
      </c>
      <c r="D195" s="79" t="s">
        <v>173</v>
      </c>
      <c r="E195" s="80">
        <v>71234454</v>
      </c>
      <c r="F195" s="81" t="s">
        <v>632</v>
      </c>
      <c r="G195" s="82">
        <v>1167120</v>
      </c>
      <c r="H195" s="83">
        <v>1</v>
      </c>
      <c r="I195" s="81" t="s">
        <v>40</v>
      </c>
      <c r="J195" s="81" t="s">
        <v>618</v>
      </c>
      <c r="K195" s="81" t="s">
        <v>631</v>
      </c>
      <c r="L195" s="81" t="s">
        <v>598</v>
      </c>
      <c r="M195" s="99">
        <v>133</v>
      </c>
      <c r="N195" s="99"/>
      <c r="O195" s="99">
        <v>133</v>
      </c>
      <c r="P195" s="99"/>
      <c r="Q195" s="99"/>
      <c r="R195" s="99"/>
      <c r="S195" s="98"/>
      <c r="AA195">
        <v>1167120</v>
      </c>
      <c r="AB195" t="s">
        <v>632</v>
      </c>
    </row>
    <row r="196" spans="2:28" ht="39.950000000000003" customHeight="1">
      <c r="B196" s="77" t="s">
        <v>605</v>
      </c>
      <c r="C196" s="78">
        <v>0</v>
      </c>
      <c r="D196" s="79" t="s">
        <v>173</v>
      </c>
      <c r="E196" s="80">
        <v>71234454</v>
      </c>
      <c r="F196" s="81" t="s">
        <v>632</v>
      </c>
      <c r="G196" s="82">
        <v>3729885</v>
      </c>
      <c r="H196" s="83">
        <v>1</v>
      </c>
      <c r="I196" s="81" t="s">
        <v>50</v>
      </c>
      <c r="J196" s="81" t="s">
        <v>633</v>
      </c>
      <c r="K196" s="81" t="s">
        <v>631</v>
      </c>
      <c r="L196" s="81" t="s">
        <v>598</v>
      </c>
      <c r="M196" s="99">
        <v>32</v>
      </c>
      <c r="N196" s="99"/>
      <c r="O196" s="99">
        <v>32</v>
      </c>
      <c r="P196" s="99"/>
      <c r="Q196" s="99"/>
      <c r="R196" s="99"/>
      <c r="S196" s="98"/>
      <c r="AA196">
        <v>3729885</v>
      </c>
      <c r="AB196" t="s">
        <v>632</v>
      </c>
    </row>
    <row r="197" spans="2:28" ht="39.950000000000003" customHeight="1">
      <c r="B197" s="77" t="s">
        <v>605</v>
      </c>
      <c r="C197" s="78">
        <v>0</v>
      </c>
      <c r="D197" s="79" t="s">
        <v>173</v>
      </c>
      <c r="E197" s="80">
        <v>71234454</v>
      </c>
      <c r="F197" s="81" t="s">
        <v>632</v>
      </c>
      <c r="G197" s="82">
        <v>3419152</v>
      </c>
      <c r="H197" s="83">
        <v>1</v>
      </c>
      <c r="I197" s="81" t="s">
        <v>80</v>
      </c>
      <c r="J197" s="81" t="s">
        <v>618</v>
      </c>
      <c r="K197" s="81" t="s">
        <v>631</v>
      </c>
      <c r="L197" s="81" t="s">
        <v>598</v>
      </c>
      <c r="M197" s="99">
        <v>10</v>
      </c>
      <c r="N197" s="99"/>
      <c r="O197" s="99">
        <v>10</v>
      </c>
      <c r="P197" s="99"/>
      <c r="Q197" s="99"/>
      <c r="R197" s="99"/>
      <c r="S197" s="98"/>
      <c r="AA197">
        <v>3419152</v>
      </c>
      <c r="AB197" t="s">
        <v>632</v>
      </c>
    </row>
    <row r="198" spans="2:28" ht="39.950000000000003" customHeight="1">
      <c r="B198" s="77" t="s">
        <v>605</v>
      </c>
      <c r="C198" s="78">
        <v>1</v>
      </c>
      <c r="D198" s="79" t="s">
        <v>175</v>
      </c>
      <c r="E198" s="80" t="s">
        <v>176</v>
      </c>
      <c r="F198" s="81" t="s">
        <v>632</v>
      </c>
      <c r="G198" s="82">
        <v>2762535</v>
      </c>
      <c r="H198" s="83">
        <v>1</v>
      </c>
      <c r="I198" s="81" t="s">
        <v>49</v>
      </c>
      <c r="J198" s="81" t="s">
        <v>633</v>
      </c>
      <c r="K198" s="81" t="s">
        <v>638</v>
      </c>
      <c r="L198" s="81" t="s">
        <v>598</v>
      </c>
      <c r="M198" s="99">
        <v>32</v>
      </c>
      <c r="N198" s="99"/>
      <c r="O198" s="99">
        <v>32</v>
      </c>
      <c r="P198" s="99"/>
      <c r="Q198" s="99"/>
      <c r="R198" s="99"/>
      <c r="S198" s="98"/>
      <c r="AA198">
        <v>2762535</v>
      </c>
      <c r="AB198" t="s">
        <v>632</v>
      </c>
    </row>
    <row r="199" spans="2:28" ht="39.950000000000003" customHeight="1">
      <c r="B199" s="77" t="s">
        <v>605</v>
      </c>
      <c r="C199" s="78">
        <v>1</v>
      </c>
      <c r="D199" s="79" t="s">
        <v>177</v>
      </c>
      <c r="E199" s="80" t="s">
        <v>178</v>
      </c>
      <c r="F199" s="81" t="s">
        <v>632</v>
      </c>
      <c r="G199" s="82">
        <v>9565298</v>
      </c>
      <c r="H199" s="83">
        <v>1</v>
      </c>
      <c r="I199" s="81" t="s">
        <v>49</v>
      </c>
      <c r="J199" s="81" t="s">
        <v>633</v>
      </c>
      <c r="K199" s="81" t="s">
        <v>638</v>
      </c>
      <c r="L199" s="81" t="s">
        <v>598</v>
      </c>
      <c r="M199" s="99">
        <v>79</v>
      </c>
      <c r="N199" s="99"/>
      <c r="O199" s="99">
        <v>79</v>
      </c>
      <c r="P199" s="99"/>
      <c r="Q199" s="99"/>
      <c r="R199" s="99"/>
      <c r="S199" s="98"/>
      <c r="AA199">
        <v>9565298</v>
      </c>
      <c r="AB199" t="s">
        <v>632</v>
      </c>
    </row>
    <row r="200" spans="2:28" ht="39.950000000000003" customHeight="1">
      <c r="B200" s="77" t="s">
        <v>605</v>
      </c>
      <c r="C200" s="78">
        <v>0</v>
      </c>
      <c r="D200" s="79" t="s">
        <v>177</v>
      </c>
      <c r="E200" s="80" t="s">
        <v>178</v>
      </c>
      <c r="F200" s="81" t="s">
        <v>632</v>
      </c>
      <c r="G200" s="82">
        <v>9444267</v>
      </c>
      <c r="H200" s="83">
        <v>1</v>
      </c>
      <c r="I200" s="81" t="s">
        <v>50</v>
      </c>
      <c r="J200" s="81" t="s">
        <v>633</v>
      </c>
      <c r="K200" s="81" t="s">
        <v>638</v>
      </c>
      <c r="L200" s="81" t="s">
        <v>598</v>
      </c>
      <c r="M200" s="99">
        <v>15</v>
      </c>
      <c r="N200" s="99"/>
      <c r="O200" s="99">
        <v>15</v>
      </c>
      <c r="P200" s="99"/>
      <c r="Q200" s="99"/>
      <c r="R200" s="99"/>
      <c r="S200" s="98"/>
      <c r="AA200">
        <v>9444267</v>
      </c>
      <c r="AB200" t="s">
        <v>632</v>
      </c>
    </row>
    <row r="201" spans="2:28" ht="39.950000000000003" customHeight="1">
      <c r="B201" s="77" t="s">
        <v>605</v>
      </c>
      <c r="C201" s="78">
        <v>0</v>
      </c>
      <c r="D201" s="79" t="s">
        <v>177</v>
      </c>
      <c r="E201" s="80" t="s">
        <v>178</v>
      </c>
      <c r="F201" s="81" t="s">
        <v>632</v>
      </c>
      <c r="G201" s="82">
        <v>1293672</v>
      </c>
      <c r="H201" s="83">
        <v>1</v>
      </c>
      <c r="I201" s="81" t="s">
        <v>422</v>
      </c>
      <c r="J201" s="81" t="s">
        <v>633</v>
      </c>
      <c r="K201" s="81" t="s">
        <v>638</v>
      </c>
      <c r="L201" s="81" t="s">
        <v>609</v>
      </c>
      <c r="M201" s="84">
        <v>0.5</v>
      </c>
      <c r="N201" s="85">
        <v>0.5</v>
      </c>
      <c r="O201" s="84"/>
      <c r="P201" s="84"/>
      <c r="Q201" s="84"/>
      <c r="R201" s="84"/>
      <c r="S201" s="98">
        <f>Tabulka510591214[[#This Row],[Celkové maximální úvazky]]-Tabulka510591214[[#This Row],[KAPACITA SLUŽBY]]</f>
        <v>0.20999999999999996</v>
      </c>
      <c r="T201">
        <f>ROUND((Tabulka510591214[[#This Row],[KAPACITA SLUŽBY]]/70)*100,2)</f>
        <v>0.71</v>
      </c>
      <c r="AA201">
        <v>1293672</v>
      </c>
      <c r="AB201" t="s">
        <v>632</v>
      </c>
    </row>
    <row r="202" spans="2:28" ht="39.950000000000003" customHeight="1">
      <c r="B202" s="77" t="s">
        <v>605</v>
      </c>
      <c r="C202" s="78">
        <v>1</v>
      </c>
      <c r="D202" s="79" t="s">
        <v>179</v>
      </c>
      <c r="E202" s="80">
        <v>29139392</v>
      </c>
      <c r="F202" s="81" t="s">
        <v>621</v>
      </c>
      <c r="G202" s="82">
        <v>1444635</v>
      </c>
      <c r="H202" s="83">
        <v>1</v>
      </c>
      <c r="I202" s="81" t="s">
        <v>40</v>
      </c>
      <c r="J202" s="81" t="s">
        <v>618</v>
      </c>
      <c r="K202" s="81" t="s">
        <v>625</v>
      </c>
      <c r="L202" s="81" t="s">
        <v>598</v>
      </c>
      <c r="M202" s="99">
        <v>6</v>
      </c>
      <c r="N202" s="99"/>
      <c r="O202" s="99">
        <v>6</v>
      </c>
      <c r="P202" s="99"/>
      <c r="Q202" s="99"/>
      <c r="R202" s="99"/>
      <c r="S202" s="98"/>
      <c r="AA202">
        <v>1444635</v>
      </c>
      <c r="AB202" t="s">
        <v>621</v>
      </c>
    </row>
    <row r="203" spans="2:28" ht="39.950000000000003" customHeight="1">
      <c r="B203" s="77" t="s">
        <v>605</v>
      </c>
      <c r="C203" s="78">
        <v>0</v>
      </c>
      <c r="D203" s="79" t="s">
        <v>179</v>
      </c>
      <c r="E203" s="80">
        <v>29139392</v>
      </c>
      <c r="F203" s="81" t="s">
        <v>621</v>
      </c>
      <c r="G203" s="82">
        <v>8120309</v>
      </c>
      <c r="H203" s="83">
        <v>1</v>
      </c>
      <c r="I203" s="81" t="s">
        <v>30</v>
      </c>
      <c r="J203" s="81" t="s">
        <v>613</v>
      </c>
      <c r="K203" s="81" t="s">
        <v>625</v>
      </c>
      <c r="L203" s="81" t="s">
        <v>598</v>
      </c>
      <c r="M203" s="99">
        <v>54</v>
      </c>
      <c r="N203" s="99"/>
      <c r="O203" s="99">
        <v>54</v>
      </c>
      <c r="P203" s="99"/>
      <c r="Q203" s="99"/>
      <c r="R203" s="99"/>
      <c r="S203" s="98"/>
      <c r="AA203">
        <v>8120309</v>
      </c>
      <c r="AB203" t="s">
        <v>621</v>
      </c>
    </row>
    <row r="204" spans="2:28" ht="39.950000000000003" customHeight="1">
      <c r="B204" s="77" t="s">
        <v>605</v>
      </c>
      <c r="C204" s="78">
        <v>1</v>
      </c>
      <c r="D204" s="79" t="s">
        <v>181</v>
      </c>
      <c r="E204" s="80">
        <v>66318475</v>
      </c>
      <c r="F204" s="81" t="s">
        <v>619</v>
      </c>
      <c r="G204" s="82">
        <v>1186211</v>
      </c>
      <c r="H204" s="83">
        <v>1</v>
      </c>
      <c r="I204" s="81" t="s">
        <v>40</v>
      </c>
      <c r="J204" s="81" t="s">
        <v>618</v>
      </c>
      <c r="K204" s="81" t="s">
        <v>631</v>
      </c>
      <c r="L204" s="81" t="s">
        <v>598</v>
      </c>
      <c r="M204" s="99">
        <v>153</v>
      </c>
      <c r="N204" s="99"/>
      <c r="O204" s="99">
        <v>153</v>
      </c>
      <c r="P204" s="99"/>
      <c r="Q204" s="99"/>
      <c r="R204" s="99"/>
      <c r="S204" s="98"/>
      <c r="AA204">
        <v>1186211</v>
      </c>
      <c r="AB204" t="s">
        <v>619</v>
      </c>
    </row>
    <row r="205" spans="2:28" ht="39.950000000000003" customHeight="1">
      <c r="B205" s="77" t="s">
        <v>605</v>
      </c>
      <c r="C205" s="78">
        <v>0</v>
      </c>
      <c r="D205" s="79" t="s">
        <v>181</v>
      </c>
      <c r="E205" s="80">
        <v>66318475</v>
      </c>
      <c r="F205" s="81" t="s">
        <v>619</v>
      </c>
      <c r="G205" s="82">
        <v>6982016</v>
      </c>
      <c r="H205" s="83">
        <v>1</v>
      </c>
      <c r="I205" s="81" t="s">
        <v>610</v>
      </c>
      <c r="J205" s="81" t="s">
        <v>618</v>
      </c>
      <c r="K205" s="81" t="s">
        <v>631</v>
      </c>
      <c r="L205" s="81" t="s">
        <v>598</v>
      </c>
      <c r="M205" s="99">
        <v>2</v>
      </c>
      <c r="N205" s="99"/>
      <c r="O205" s="99">
        <v>2</v>
      </c>
      <c r="P205" s="99"/>
      <c r="Q205" s="99"/>
      <c r="R205" s="99"/>
      <c r="S205" s="98"/>
      <c r="AA205">
        <v>6982016</v>
      </c>
      <c r="AB205" t="s">
        <v>619</v>
      </c>
    </row>
    <row r="206" spans="2:28" ht="39.950000000000003" customHeight="1">
      <c r="B206" s="77" t="s">
        <v>605</v>
      </c>
      <c r="C206" s="78">
        <v>1</v>
      </c>
      <c r="D206" s="79" t="s">
        <v>183</v>
      </c>
      <c r="E206" s="80">
        <v>47002654</v>
      </c>
      <c r="F206" s="81" t="s">
        <v>619</v>
      </c>
      <c r="G206" s="82">
        <v>2273457</v>
      </c>
      <c r="H206" s="83">
        <v>1</v>
      </c>
      <c r="I206" s="81" t="s">
        <v>40</v>
      </c>
      <c r="J206" s="81" t="s">
        <v>618</v>
      </c>
      <c r="K206" s="81" t="s">
        <v>614</v>
      </c>
      <c r="L206" s="81" t="s">
        <v>598</v>
      </c>
      <c r="M206" s="99">
        <v>57</v>
      </c>
      <c r="N206" s="99"/>
      <c r="O206" s="99">
        <v>57</v>
      </c>
      <c r="P206" s="99"/>
      <c r="Q206" s="99"/>
      <c r="R206" s="99"/>
      <c r="S206" s="98"/>
      <c r="AA206">
        <v>2273457</v>
      </c>
      <c r="AB206" t="s">
        <v>619</v>
      </c>
    </row>
    <row r="207" spans="2:28" ht="39.950000000000003" customHeight="1">
      <c r="B207" s="77" t="s">
        <v>605</v>
      </c>
      <c r="C207" s="78">
        <v>0</v>
      </c>
      <c r="D207" s="79" t="s">
        <v>183</v>
      </c>
      <c r="E207" s="80">
        <v>47002654</v>
      </c>
      <c r="F207" s="81" t="s">
        <v>619</v>
      </c>
      <c r="G207" s="82">
        <v>3123950</v>
      </c>
      <c r="H207" s="83">
        <v>1</v>
      </c>
      <c r="I207" s="81" t="s">
        <v>30</v>
      </c>
      <c r="J207" s="81" t="s">
        <v>618</v>
      </c>
      <c r="K207" s="81" t="s">
        <v>614</v>
      </c>
      <c r="L207" s="81" t="s">
        <v>598</v>
      </c>
      <c r="M207" s="99">
        <v>25</v>
      </c>
      <c r="N207" s="99"/>
      <c r="O207" s="99">
        <v>25</v>
      </c>
      <c r="P207" s="99"/>
      <c r="Q207" s="99"/>
      <c r="R207" s="99"/>
      <c r="S207" s="98"/>
      <c r="AA207">
        <v>3123950</v>
      </c>
      <c r="AB207" t="s">
        <v>619</v>
      </c>
    </row>
    <row r="208" spans="2:28" ht="39.950000000000003" customHeight="1">
      <c r="B208" s="77" t="s">
        <v>605</v>
      </c>
      <c r="C208" s="78">
        <v>0</v>
      </c>
      <c r="D208" s="79" t="s">
        <v>183</v>
      </c>
      <c r="E208" s="80">
        <v>47002654</v>
      </c>
      <c r="F208" s="81" t="s">
        <v>619</v>
      </c>
      <c r="G208" s="82">
        <v>3316135</v>
      </c>
      <c r="H208" s="83">
        <v>1</v>
      </c>
      <c r="I208" s="81" t="s">
        <v>610</v>
      </c>
      <c r="J208" s="81" t="s">
        <v>618</v>
      </c>
      <c r="K208" s="81" t="s">
        <v>614</v>
      </c>
      <c r="L208" s="81" t="s">
        <v>598</v>
      </c>
      <c r="M208" s="99">
        <v>5</v>
      </c>
      <c r="N208" s="99"/>
      <c r="O208" s="99">
        <v>5</v>
      </c>
      <c r="P208" s="99"/>
      <c r="Q208" s="99"/>
      <c r="R208" s="99"/>
      <c r="S208" s="98"/>
      <c r="AA208">
        <v>3316135</v>
      </c>
      <c r="AB208" t="s">
        <v>619</v>
      </c>
    </row>
    <row r="209" spans="2:28" ht="39.950000000000003" customHeight="1">
      <c r="B209" s="77" t="s">
        <v>605</v>
      </c>
      <c r="C209" s="78">
        <v>0</v>
      </c>
      <c r="D209" s="79" t="s">
        <v>185</v>
      </c>
      <c r="E209" s="80">
        <v>27115071</v>
      </c>
      <c r="F209" s="81" t="s">
        <v>606</v>
      </c>
      <c r="G209" s="82">
        <v>9769829</v>
      </c>
      <c r="H209" s="83">
        <v>1</v>
      </c>
      <c r="I209" s="81" t="s">
        <v>25</v>
      </c>
      <c r="J209" s="81" t="s">
        <v>633</v>
      </c>
      <c r="K209" s="81" t="s">
        <v>669</v>
      </c>
      <c r="L209" s="81" t="s">
        <v>609</v>
      </c>
      <c r="M209" s="84">
        <v>3.5</v>
      </c>
      <c r="N209" s="85">
        <v>3.5</v>
      </c>
      <c r="O209" s="84"/>
      <c r="P209" s="84"/>
      <c r="Q209" s="84"/>
      <c r="R209" s="84"/>
      <c r="S209" s="98">
        <f>Tabulka510591214[[#This Row],[Celkové maximální úvazky]]-Tabulka510591214[[#This Row],[KAPACITA SLUŽBY]]</f>
        <v>1.5</v>
      </c>
      <c r="T209">
        <f>ROUND((Tabulka510591214[[#This Row],[KAPACITA SLUŽBY]]/70)*100,2)</f>
        <v>5</v>
      </c>
      <c r="AA209">
        <v>9769829</v>
      </c>
      <c r="AB209" t="s">
        <v>606</v>
      </c>
    </row>
    <row r="210" spans="2:28" ht="39.950000000000003" customHeight="1">
      <c r="B210" s="77" t="s">
        <v>605</v>
      </c>
      <c r="C210" s="78">
        <v>1</v>
      </c>
      <c r="D210" s="79" t="s">
        <v>185</v>
      </c>
      <c r="E210" s="80">
        <v>27115071</v>
      </c>
      <c r="F210" s="81" t="s">
        <v>606</v>
      </c>
      <c r="G210" s="82">
        <v>1685503</v>
      </c>
      <c r="H210" s="83">
        <v>1</v>
      </c>
      <c r="I210" s="81" t="s">
        <v>564</v>
      </c>
      <c r="J210" s="81" t="s">
        <v>633</v>
      </c>
      <c r="K210" s="81" t="s">
        <v>669</v>
      </c>
      <c r="L210" s="81" t="s">
        <v>609</v>
      </c>
      <c r="M210" s="84">
        <v>4.5199999999999996</v>
      </c>
      <c r="N210" s="85">
        <v>4.5199999999999996</v>
      </c>
      <c r="O210" s="84"/>
      <c r="P210" s="84"/>
      <c r="Q210" s="84"/>
      <c r="R210" s="84"/>
      <c r="S210" s="98">
        <f>Tabulka510591214[[#This Row],[Celkové maximální úvazky]]-Tabulka510591214[[#This Row],[KAPACITA SLUŽBY]]</f>
        <v>1.9400000000000004</v>
      </c>
      <c r="T210">
        <f>ROUND((Tabulka510591214[[#This Row],[KAPACITA SLUŽBY]]/70)*100,2)</f>
        <v>6.46</v>
      </c>
      <c r="AA210">
        <v>1685503</v>
      </c>
      <c r="AB210" t="s">
        <v>606</v>
      </c>
    </row>
    <row r="211" spans="2:28" ht="39.950000000000003" customHeight="1">
      <c r="B211" s="77" t="s">
        <v>605</v>
      </c>
      <c r="C211" s="78">
        <v>0</v>
      </c>
      <c r="D211" s="79" t="s">
        <v>187</v>
      </c>
      <c r="E211" s="80">
        <v>49534955</v>
      </c>
      <c r="F211" s="81" t="s">
        <v>632</v>
      </c>
      <c r="G211" s="82">
        <v>3438039</v>
      </c>
      <c r="H211" s="83">
        <v>1</v>
      </c>
      <c r="I211" s="81" t="s">
        <v>40</v>
      </c>
      <c r="J211" s="81" t="s">
        <v>618</v>
      </c>
      <c r="K211" s="81" t="s">
        <v>655</v>
      </c>
      <c r="L211" s="81" t="s">
        <v>598</v>
      </c>
      <c r="M211" s="99">
        <v>149</v>
      </c>
      <c r="N211" s="99"/>
      <c r="O211" s="99">
        <v>149</v>
      </c>
      <c r="P211" s="99"/>
      <c r="Q211" s="99"/>
      <c r="R211" s="99"/>
      <c r="S211" s="98"/>
      <c r="AA211">
        <v>3438039</v>
      </c>
      <c r="AB211" t="s">
        <v>632</v>
      </c>
    </row>
    <row r="212" spans="2:28" ht="39.950000000000003" customHeight="1">
      <c r="B212" s="77" t="s">
        <v>605</v>
      </c>
      <c r="C212" s="78">
        <v>1</v>
      </c>
      <c r="D212" s="79" t="s">
        <v>187</v>
      </c>
      <c r="E212" s="80">
        <v>49534955</v>
      </c>
      <c r="F212" s="81" t="s">
        <v>632</v>
      </c>
      <c r="G212" s="82">
        <v>2207155</v>
      </c>
      <c r="H212" s="83">
        <v>1</v>
      </c>
      <c r="I212" s="81" t="s">
        <v>30</v>
      </c>
      <c r="J212" s="81" t="s">
        <v>646</v>
      </c>
      <c r="K212" s="81" t="s">
        <v>655</v>
      </c>
      <c r="L212" s="81" t="s">
        <v>598</v>
      </c>
      <c r="M212" s="99">
        <v>42</v>
      </c>
      <c r="N212" s="99"/>
      <c r="O212" s="99">
        <v>42</v>
      </c>
      <c r="P212" s="99"/>
      <c r="Q212" s="99"/>
      <c r="R212" s="99"/>
      <c r="S212" s="98"/>
      <c r="AA212">
        <v>2207155</v>
      </c>
      <c r="AB212" t="s">
        <v>632</v>
      </c>
    </row>
    <row r="213" spans="2:28" ht="39.950000000000003" customHeight="1">
      <c r="B213" s="77" t="s">
        <v>605</v>
      </c>
      <c r="C213" s="78">
        <v>1</v>
      </c>
      <c r="D213" s="113" t="s">
        <v>189</v>
      </c>
      <c r="E213" s="80">
        <v>42727227</v>
      </c>
      <c r="F213" s="81" t="s">
        <v>632</v>
      </c>
      <c r="G213" s="82">
        <v>1275302</v>
      </c>
      <c r="H213" s="83">
        <v>1</v>
      </c>
      <c r="I213" s="81" t="s">
        <v>30</v>
      </c>
      <c r="J213" s="81" t="s">
        <v>618</v>
      </c>
      <c r="K213" s="81" t="s">
        <v>608</v>
      </c>
      <c r="L213" s="81" t="s">
        <v>598</v>
      </c>
      <c r="M213" s="99">
        <v>300</v>
      </c>
      <c r="N213" s="99"/>
      <c r="O213" s="99">
        <v>300</v>
      </c>
      <c r="P213" s="99"/>
      <c r="Q213" s="99"/>
      <c r="R213" s="99"/>
      <c r="S213" s="98"/>
      <c r="AA213">
        <v>1275302</v>
      </c>
      <c r="AB213" t="s">
        <v>632</v>
      </c>
    </row>
    <row r="214" spans="2:28" ht="39.950000000000003" customHeight="1">
      <c r="B214" s="77" t="s">
        <v>605</v>
      </c>
      <c r="C214" s="78">
        <v>1</v>
      </c>
      <c r="D214" s="79" t="s">
        <v>191</v>
      </c>
      <c r="E214" s="80">
        <v>71229116</v>
      </c>
      <c r="F214" s="81" t="s">
        <v>632</v>
      </c>
      <c r="G214" s="82">
        <v>2120360</v>
      </c>
      <c r="H214" s="83">
        <v>1</v>
      </c>
      <c r="I214" s="81" t="s">
        <v>40</v>
      </c>
      <c r="J214" s="81" t="s">
        <v>618</v>
      </c>
      <c r="K214" s="81" t="s">
        <v>658</v>
      </c>
      <c r="L214" s="81" t="s">
        <v>598</v>
      </c>
      <c r="M214" s="99">
        <v>103</v>
      </c>
      <c r="N214" s="99"/>
      <c r="O214" s="99">
        <v>103</v>
      </c>
      <c r="P214" s="99"/>
      <c r="Q214" s="99"/>
      <c r="R214" s="99"/>
      <c r="S214" s="98"/>
      <c r="AA214">
        <v>2120360</v>
      </c>
      <c r="AB214" t="s">
        <v>632</v>
      </c>
    </row>
    <row r="215" spans="2:28" ht="39.950000000000003" customHeight="1">
      <c r="B215" s="77" t="s">
        <v>605</v>
      </c>
      <c r="C215" s="78">
        <v>1</v>
      </c>
      <c r="D215" s="79" t="s">
        <v>193</v>
      </c>
      <c r="E215" s="80">
        <v>42727201</v>
      </c>
      <c r="F215" s="81" t="s">
        <v>632</v>
      </c>
      <c r="G215" s="82">
        <v>9043642</v>
      </c>
      <c r="H215" s="83">
        <v>1</v>
      </c>
      <c r="I215" s="81" t="s">
        <v>40</v>
      </c>
      <c r="J215" s="81" t="s">
        <v>618</v>
      </c>
      <c r="K215" s="81" t="s">
        <v>608</v>
      </c>
      <c r="L215" s="81" t="s">
        <v>598</v>
      </c>
      <c r="M215" s="99">
        <v>91</v>
      </c>
      <c r="N215" s="99"/>
      <c r="O215" s="99">
        <v>91</v>
      </c>
      <c r="P215" s="99"/>
      <c r="Q215" s="99"/>
      <c r="R215" s="99"/>
      <c r="S215" s="98"/>
      <c r="AA215">
        <v>9043642</v>
      </c>
      <c r="AB215" t="s">
        <v>632</v>
      </c>
    </row>
    <row r="216" spans="2:28" ht="39.950000000000003" customHeight="1">
      <c r="B216" s="77" t="s">
        <v>605</v>
      </c>
      <c r="C216" s="78">
        <v>0</v>
      </c>
      <c r="D216" s="79" t="s">
        <v>195</v>
      </c>
      <c r="E216" s="80">
        <v>71229124</v>
      </c>
      <c r="F216" s="81" t="s">
        <v>632</v>
      </c>
      <c r="G216" s="82">
        <v>2971256</v>
      </c>
      <c r="H216" s="83">
        <v>1</v>
      </c>
      <c r="I216" s="81" t="s">
        <v>30</v>
      </c>
      <c r="J216" s="81" t="s">
        <v>613</v>
      </c>
      <c r="K216" s="81" t="s">
        <v>658</v>
      </c>
      <c r="L216" s="81" t="s">
        <v>598</v>
      </c>
      <c r="M216" s="99">
        <v>61</v>
      </c>
      <c r="N216" s="99"/>
      <c r="O216" s="99">
        <v>61</v>
      </c>
      <c r="P216" s="99"/>
      <c r="Q216" s="99"/>
      <c r="R216" s="99"/>
      <c r="S216" s="98"/>
      <c r="AA216">
        <v>2971256</v>
      </c>
      <c r="AB216" t="s">
        <v>632</v>
      </c>
    </row>
    <row r="217" spans="2:28" ht="39.950000000000003" customHeight="1">
      <c r="B217" s="77" t="s">
        <v>605</v>
      </c>
      <c r="C217" s="78">
        <v>1</v>
      </c>
      <c r="D217" s="79" t="s">
        <v>195</v>
      </c>
      <c r="E217" s="80">
        <v>71229124</v>
      </c>
      <c r="F217" s="81" t="s">
        <v>632</v>
      </c>
      <c r="G217" s="82">
        <v>2108418</v>
      </c>
      <c r="H217" s="83">
        <v>1</v>
      </c>
      <c r="I217" s="81" t="s">
        <v>610</v>
      </c>
      <c r="J217" s="81" t="s">
        <v>646</v>
      </c>
      <c r="K217" s="81" t="s">
        <v>658</v>
      </c>
      <c r="L217" s="81" t="s">
        <v>598</v>
      </c>
      <c r="M217" s="99">
        <v>3</v>
      </c>
      <c r="N217" s="99"/>
      <c r="O217" s="99">
        <v>3</v>
      </c>
      <c r="P217" s="99"/>
      <c r="Q217" s="99"/>
      <c r="R217" s="99"/>
      <c r="S217" s="98"/>
      <c r="AA217">
        <v>2108418</v>
      </c>
      <c r="AB217" t="s">
        <v>632</v>
      </c>
    </row>
    <row r="218" spans="2:28" ht="39.950000000000003" customHeight="1">
      <c r="B218" s="77" t="s">
        <v>605</v>
      </c>
      <c r="C218" s="78">
        <v>0</v>
      </c>
      <c r="D218" s="79" t="s">
        <v>195</v>
      </c>
      <c r="E218" s="80">
        <v>71229124</v>
      </c>
      <c r="F218" s="81" t="s">
        <v>632</v>
      </c>
      <c r="G218" s="82">
        <v>6045618</v>
      </c>
      <c r="H218" s="83">
        <v>1</v>
      </c>
      <c r="I218" s="81" t="s">
        <v>37</v>
      </c>
      <c r="J218" s="81" t="s">
        <v>618</v>
      </c>
      <c r="K218" s="81" t="s">
        <v>658</v>
      </c>
      <c r="L218" s="81" t="s">
        <v>609</v>
      </c>
      <c r="M218" s="84">
        <v>1</v>
      </c>
      <c r="N218" s="85">
        <v>1</v>
      </c>
      <c r="O218" s="84"/>
      <c r="P218" s="84"/>
      <c r="Q218" s="84"/>
      <c r="R218" s="84"/>
      <c r="S218" s="98">
        <f>Tabulka510591214[[#This Row],[Celkové maximální úvazky]]-Tabulka510591214[[#This Row],[KAPACITA SLUŽBY]]</f>
        <v>0.42999999999999994</v>
      </c>
      <c r="T218">
        <f>ROUND((Tabulka510591214[[#This Row],[KAPACITA SLUŽBY]]/70)*100,2)</f>
        <v>1.43</v>
      </c>
      <c r="AA218">
        <v>6045618</v>
      </c>
      <c r="AB218" t="s">
        <v>632</v>
      </c>
    </row>
    <row r="219" spans="2:28" ht="39.950000000000003" customHeight="1">
      <c r="B219" s="77" t="s">
        <v>605</v>
      </c>
      <c r="C219" s="78">
        <v>1</v>
      </c>
      <c r="D219" s="79" t="s">
        <v>197</v>
      </c>
      <c r="E219" s="80">
        <v>71229108</v>
      </c>
      <c r="F219" s="81" t="s">
        <v>632</v>
      </c>
      <c r="G219" s="82">
        <v>4915843</v>
      </c>
      <c r="H219" s="83">
        <v>1</v>
      </c>
      <c r="I219" s="81" t="s">
        <v>40</v>
      </c>
      <c r="J219" s="81" t="s">
        <v>618</v>
      </c>
      <c r="K219" s="81" t="s">
        <v>625</v>
      </c>
      <c r="L219" s="81" t="s">
        <v>598</v>
      </c>
      <c r="M219" s="99">
        <v>166</v>
      </c>
      <c r="N219" s="99"/>
      <c r="O219" s="99">
        <v>166</v>
      </c>
      <c r="P219" s="99"/>
      <c r="Q219" s="99"/>
      <c r="R219" s="99"/>
      <c r="S219" s="98"/>
      <c r="AA219">
        <v>4915843</v>
      </c>
      <c r="AB219" t="s">
        <v>632</v>
      </c>
    </row>
    <row r="220" spans="2:28" ht="39.950000000000003" customHeight="1">
      <c r="B220" s="77" t="s">
        <v>605</v>
      </c>
      <c r="C220" s="78">
        <v>0</v>
      </c>
      <c r="D220" s="79" t="s">
        <v>197</v>
      </c>
      <c r="E220" s="80">
        <v>71229108</v>
      </c>
      <c r="F220" s="81" t="s">
        <v>632</v>
      </c>
      <c r="G220" s="82">
        <v>5035933</v>
      </c>
      <c r="H220" s="83">
        <v>1</v>
      </c>
      <c r="I220" s="81" t="s">
        <v>37</v>
      </c>
      <c r="J220" s="81" t="s">
        <v>618</v>
      </c>
      <c r="K220" s="81" t="s">
        <v>625</v>
      </c>
      <c r="L220" s="81" t="s">
        <v>609</v>
      </c>
      <c r="M220" s="84">
        <v>4.5</v>
      </c>
      <c r="N220" s="85">
        <v>4.5</v>
      </c>
      <c r="O220" s="84"/>
      <c r="P220" s="84"/>
      <c r="Q220" s="84"/>
      <c r="R220" s="84"/>
      <c r="S220" s="98">
        <f>Tabulka510591214[[#This Row],[Celkové maximální úvazky]]-Tabulka510591214[[#This Row],[KAPACITA SLUŽBY]]</f>
        <v>1.9299999999999997</v>
      </c>
      <c r="T220">
        <f>ROUND((Tabulka510591214[[#This Row],[KAPACITA SLUŽBY]]/70)*100,2)</f>
        <v>6.43</v>
      </c>
      <c r="AA220">
        <v>5035933</v>
      </c>
      <c r="AB220" t="s">
        <v>632</v>
      </c>
    </row>
    <row r="221" spans="2:28" ht="39.950000000000003" customHeight="1">
      <c r="B221" s="77" t="s">
        <v>605</v>
      </c>
      <c r="C221" s="78">
        <v>1</v>
      </c>
      <c r="D221" s="79" t="s">
        <v>199</v>
      </c>
      <c r="E221" s="80">
        <v>86595351</v>
      </c>
      <c r="F221" s="81" t="s">
        <v>619</v>
      </c>
      <c r="G221" s="82">
        <v>2137177</v>
      </c>
      <c r="H221" s="83">
        <v>1</v>
      </c>
      <c r="I221" s="81" t="s">
        <v>25</v>
      </c>
      <c r="J221" s="81" t="s">
        <v>618</v>
      </c>
      <c r="K221" s="81" t="s">
        <v>617</v>
      </c>
      <c r="L221" s="81" t="s">
        <v>609</v>
      </c>
      <c r="M221" s="84">
        <v>1.1499999999999999</v>
      </c>
      <c r="N221" s="85">
        <v>1.1499999999999999</v>
      </c>
      <c r="O221" s="84"/>
      <c r="P221" s="84"/>
      <c r="Q221" s="84"/>
      <c r="R221" s="84"/>
      <c r="S221" s="98">
        <f>Tabulka510591214[[#This Row],[Celkové maximální úvazky]]-Tabulka510591214[[#This Row],[KAPACITA SLUŽBY]]</f>
        <v>0.49</v>
      </c>
      <c r="T221">
        <f>ROUND((Tabulka510591214[[#This Row],[KAPACITA SLUŽBY]]/70)*100,2)</f>
        <v>1.64</v>
      </c>
      <c r="AA221">
        <v>2137177</v>
      </c>
      <c r="AB221" t="s">
        <v>619</v>
      </c>
    </row>
    <row r="222" spans="2:28" ht="39.950000000000003" customHeight="1">
      <c r="B222" s="77" t="s">
        <v>605</v>
      </c>
      <c r="C222" s="78">
        <v>0</v>
      </c>
      <c r="D222" s="79" t="s">
        <v>199</v>
      </c>
      <c r="E222" s="80">
        <v>86595351</v>
      </c>
      <c r="F222" s="81" t="s">
        <v>619</v>
      </c>
      <c r="G222" s="82">
        <v>9822078</v>
      </c>
      <c r="H222" s="83">
        <v>1</v>
      </c>
      <c r="I222" s="81" t="s">
        <v>40</v>
      </c>
      <c r="J222" s="81" t="s">
        <v>618</v>
      </c>
      <c r="K222" s="81" t="s">
        <v>617</v>
      </c>
      <c r="L222" s="81" t="s">
        <v>598</v>
      </c>
      <c r="M222" s="99">
        <v>83</v>
      </c>
      <c r="N222" s="99"/>
      <c r="O222" s="99">
        <v>83</v>
      </c>
      <c r="P222" s="99"/>
      <c r="Q222" s="99"/>
      <c r="R222" s="99"/>
      <c r="S222" s="98"/>
      <c r="AA222">
        <v>9822078</v>
      </c>
      <c r="AB222" t="s">
        <v>619</v>
      </c>
    </row>
    <row r="223" spans="2:28" ht="39.950000000000003" customHeight="1">
      <c r="B223" s="77" t="s">
        <v>605</v>
      </c>
      <c r="C223" s="78">
        <v>0</v>
      </c>
      <c r="D223" s="79" t="s">
        <v>199</v>
      </c>
      <c r="E223" s="80">
        <v>86595351</v>
      </c>
      <c r="F223" s="81" t="s">
        <v>619</v>
      </c>
      <c r="G223" s="82">
        <v>8363329</v>
      </c>
      <c r="H223" s="83">
        <v>1</v>
      </c>
      <c r="I223" s="81" t="s">
        <v>37</v>
      </c>
      <c r="J223" s="81" t="s">
        <v>618</v>
      </c>
      <c r="K223" s="81" t="s">
        <v>617</v>
      </c>
      <c r="L223" s="81" t="s">
        <v>609</v>
      </c>
      <c r="M223" s="84">
        <v>4.75</v>
      </c>
      <c r="N223" s="85">
        <v>4.75</v>
      </c>
      <c r="O223" s="84"/>
      <c r="P223" s="84"/>
      <c r="Q223" s="84"/>
      <c r="R223" s="84"/>
      <c r="S223" s="98">
        <f>Tabulka510591214[[#This Row],[Celkové maximální úvazky]]-Tabulka510591214[[#This Row],[KAPACITA SLUŽBY]]</f>
        <v>2.04</v>
      </c>
      <c r="T223">
        <f>ROUND((Tabulka510591214[[#This Row],[KAPACITA SLUŽBY]]/70)*100,2)</f>
        <v>6.79</v>
      </c>
      <c r="AA223">
        <v>8363329</v>
      </c>
      <c r="AB223" t="s">
        <v>619</v>
      </c>
    </row>
    <row r="224" spans="2:28" ht="39.950000000000003" customHeight="1">
      <c r="B224" s="77" t="s">
        <v>605</v>
      </c>
      <c r="C224" s="78">
        <v>0</v>
      </c>
      <c r="D224" s="79" t="s">
        <v>199</v>
      </c>
      <c r="E224" s="80">
        <v>86595351</v>
      </c>
      <c r="F224" s="81" t="s">
        <v>619</v>
      </c>
      <c r="G224" s="82">
        <v>2759388</v>
      </c>
      <c r="H224" s="83">
        <v>1</v>
      </c>
      <c r="I224" s="81" t="s">
        <v>26</v>
      </c>
      <c r="J224" s="81" t="s">
        <v>618</v>
      </c>
      <c r="K224" s="81" t="s">
        <v>617</v>
      </c>
      <c r="L224" s="81" t="s">
        <v>609</v>
      </c>
      <c r="M224" s="84">
        <v>0.65</v>
      </c>
      <c r="N224" s="85">
        <v>0.65</v>
      </c>
      <c r="O224" s="84"/>
      <c r="P224" s="84"/>
      <c r="Q224" s="84"/>
      <c r="R224" s="84"/>
      <c r="S224" s="98">
        <f>Tabulka510591214[[#This Row],[Celkové maximální úvazky]]-Tabulka510591214[[#This Row],[KAPACITA SLUŽBY]]</f>
        <v>0.28000000000000003</v>
      </c>
      <c r="T224">
        <f>ROUND((Tabulka510591214[[#This Row],[KAPACITA SLUŽBY]]/70)*100,2)</f>
        <v>0.93</v>
      </c>
      <c r="AA224">
        <v>2759388</v>
      </c>
      <c r="AB224" t="s">
        <v>619</v>
      </c>
    </row>
    <row r="225" spans="1:28" ht="39.950000000000003" customHeight="1">
      <c r="B225" s="77" t="s">
        <v>605</v>
      </c>
      <c r="C225" s="78">
        <v>0</v>
      </c>
      <c r="D225" s="79" t="s">
        <v>201</v>
      </c>
      <c r="E225" s="80">
        <v>71209921</v>
      </c>
      <c r="F225" s="81" t="s">
        <v>632</v>
      </c>
      <c r="G225" s="82">
        <v>7637650</v>
      </c>
      <c r="H225" s="83">
        <v>1</v>
      </c>
      <c r="I225" s="81" t="s">
        <v>40</v>
      </c>
      <c r="J225" s="81" t="s">
        <v>618</v>
      </c>
      <c r="K225" s="81" t="s">
        <v>669</v>
      </c>
      <c r="L225" s="81" t="s">
        <v>598</v>
      </c>
      <c r="M225" s="99">
        <v>75</v>
      </c>
      <c r="N225" s="99"/>
      <c r="O225" s="99">
        <v>75</v>
      </c>
      <c r="P225" s="99"/>
      <c r="Q225" s="99"/>
      <c r="R225" s="99"/>
      <c r="S225" s="98"/>
      <c r="AA225">
        <v>7637650</v>
      </c>
      <c r="AB225" t="s">
        <v>632</v>
      </c>
    </row>
    <row r="226" spans="1:28" ht="39.950000000000003" customHeight="1">
      <c r="B226" s="77" t="s">
        <v>605</v>
      </c>
      <c r="C226" s="78">
        <v>1</v>
      </c>
      <c r="D226" s="113" t="s">
        <v>201</v>
      </c>
      <c r="E226" s="80">
        <v>71209921</v>
      </c>
      <c r="F226" s="81" t="s">
        <v>632</v>
      </c>
      <c r="G226" s="82">
        <v>3378845</v>
      </c>
      <c r="H226" s="83">
        <v>1</v>
      </c>
      <c r="I226" s="81" t="s">
        <v>30</v>
      </c>
      <c r="J226" s="81" t="s">
        <v>613</v>
      </c>
      <c r="K226" s="81" t="s">
        <v>669</v>
      </c>
      <c r="L226" s="81" t="s">
        <v>598</v>
      </c>
      <c r="M226" s="99">
        <v>48</v>
      </c>
      <c r="N226" s="99"/>
      <c r="O226" s="99">
        <v>48</v>
      </c>
      <c r="P226" s="99"/>
      <c r="Q226" s="99"/>
      <c r="R226" s="99"/>
      <c r="S226" s="98"/>
      <c r="AA226">
        <v>3378845</v>
      </c>
      <c r="AB226" t="s">
        <v>632</v>
      </c>
    </row>
    <row r="227" spans="1:28" ht="39.950000000000003" customHeight="1">
      <c r="B227" s="77" t="s">
        <v>605</v>
      </c>
      <c r="C227" s="78">
        <v>1</v>
      </c>
      <c r="D227" s="79" t="s">
        <v>203</v>
      </c>
      <c r="E227" s="80">
        <v>69785007</v>
      </c>
      <c r="F227" s="81" t="s">
        <v>632</v>
      </c>
      <c r="G227" s="82">
        <v>3225877</v>
      </c>
      <c r="H227" s="83">
        <v>1</v>
      </c>
      <c r="I227" s="81" t="s">
        <v>40</v>
      </c>
      <c r="J227" s="81" t="s">
        <v>618</v>
      </c>
      <c r="K227" s="81" t="s">
        <v>614</v>
      </c>
      <c r="L227" s="81" t="s">
        <v>598</v>
      </c>
      <c r="M227" s="99">
        <v>56</v>
      </c>
      <c r="N227" s="99"/>
      <c r="O227" s="99">
        <v>56</v>
      </c>
      <c r="P227" s="99"/>
      <c r="Q227" s="99"/>
      <c r="R227" s="99"/>
      <c r="S227" s="98"/>
      <c r="AA227">
        <v>3225877</v>
      </c>
      <c r="AB227" t="s">
        <v>632</v>
      </c>
    </row>
    <row r="228" spans="1:28" ht="39.950000000000003" customHeight="1">
      <c r="B228" s="77" t="s">
        <v>605</v>
      </c>
      <c r="C228" s="78">
        <v>1</v>
      </c>
      <c r="D228" s="79" t="s">
        <v>205</v>
      </c>
      <c r="E228" s="80">
        <v>72541121</v>
      </c>
      <c r="F228" s="81" t="s">
        <v>632</v>
      </c>
      <c r="G228" s="82">
        <v>4838508</v>
      </c>
      <c r="H228" s="83">
        <v>1</v>
      </c>
      <c r="I228" s="81" t="s">
        <v>40</v>
      </c>
      <c r="J228" s="81" t="s">
        <v>618</v>
      </c>
      <c r="K228" s="81" t="s">
        <v>636</v>
      </c>
      <c r="L228" s="81" t="s">
        <v>598</v>
      </c>
      <c r="M228" s="99">
        <v>69</v>
      </c>
      <c r="N228" s="99"/>
      <c r="O228" s="99">
        <v>69</v>
      </c>
      <c r="P228" s="99"/>
      <c r="Q228" s="99"/>
      <c r="R228" s="99"/>
      <c r="S228" s="98"/>
      <c r="AA228">
        <v>4838508</v>
      </c>
      <c r="AB228" t="s">
        <v>632</v>
      </c>
    </row>
    <row r="229" spans="1:28" ht="39.950000000000003" customHeight="1">
      <c r="B229" s="77" t="s">
        <v>605</v>
      </c>
      <c r="C229" s="78">
        <v>0</v>
      </c>
      <c r="D229" s="79" t="s">
        <v>205</v>
      </c>
      <c r="E229" s="80">
        <v>72541121</v>
      </c>
      <c r="F229" s="81" t="s">
        <v>632</v>
      </c>
      <c r="G229" s="82">
        <v>9827880</v>
      </c>
      <c r="H229" s="83">
        <v>1</v>
      </c>
      <c r="I229" s="81" t="s">
        <v>30</v>
      </c>
      <c r="J229" s="81" t="s">
        <v>613</v>
      </c>
      <c r="K229" s="81" t="s">
        <v>636</v>
      </c>
      <c r="L229" s="81" t="s">
        <v>598</v>
      </c>
      <c r="M229" s="99">
        <v>19</v>
      </c>
      <c r="N229" s="99"/>
      <c r="O229" s="99">
        <v>19</v>
      </c>
      <c r="P229" s="99"/>
      <c r="Q229" s="99"/>
      <c r="R229" s="99"/>
      <c r="S229" s="98"/>
      <c r="AA229">
        <v>9827880</v>
      </c>
      <c r="AB229" t="s">
        <v>632</v>
      </c>
    </row>
    <row r="230" spans="1:28" ht="39.950000000000003" customHeight="1">
      <c r="B230" s="77" t="s">
        <v>605</v>
      </c>
      <c r="C230" s="78">
        <v>0</v>
      </c>
      <c r="D230" s="79" t="s">
        <v>205</v>
      </c>
      <c r="E230" s="80">
        <v>72541121</v>
      </c>
      <c r="F230" s="81" t="s">
        <v>632</v>
      </c>
      <c r="G230" s="82">
        <v>7671346</v>
      </c>
      <c r="H230" s="83">
        <v>1</v>
      </c>
      <c r="I230" s="81" t="s">
        <v>610</v>
      </c>
      <c r="J230" s="81" t="s">
        <v>618</v>
      </c>
      <c r="K230" s="81" t="s">
        <v>636</v>
      </c>
      <c r="L230" s="81" t="s">
        <v>598</v>
      </c>
      <c r="M230" s="99">
        <v>7</v>
      </c>
      <c r="N230" s="99"/>
      <c r="O230" s="99">
        <v>7</v>
      </c>
      <c r="P230" s="99"/>
      <c r="Q230" s="99"/>
      <c r="R230" s="99"/>
      <c r="S230" s="98"/>
      <c r="AA230">
        <v>7671346</v>
      </c>
      <c r="AB230" t="s">
        <v>632</v>
      </c>
    </row>
    <row r="231" spans="1:28" ht="39.950000000000003" customHeight="1">
      <c r="B231" s="77" t="s">
        <v>605</v>
      </c>
      <c r="C231" s="78">
        <v>1</v>
      </c>
      <c r="D231" s="79" t="s">
        <v>207</v>
      </c>
      <c r="E231" s="80">
        <v>48677744</v>
      </c>
      <c r="F231" s="81" t="s">
        <v>632</v>
      </c>
      <c r="G231" s="82">
        <v>8111226</v>
      </c>
      <c r="H231" s="83">
        <v>1</v>
      </c>
      <c r="I231" s="81" t="s">
        <v>30</v>
      </c>
      <c r="J231" s="81" t="s">
        <v>613</v>
      </c>
      <c r="K231" s="81" t="s">
        <v>616</v>
      </c>
      <c r="L231" s="81" t="s">
        <v>598</v>
      </c>
      <c r="M231" s="99">
        <v>154</v>
      </c>
      <c r="N231" s="99"/>
      <c r="O231" s="99">
        <v>154</v>
      </c>
      <c r="P231" s="99"/>
      <c r="Q231" s="99"/>
      <c r="R231" s="99"/>
      <c r="S231" s="98"/>
      <c r="AA231">
        <v>8111226</v>
      </c>
      <c r="AB231" t="s">
        <v>632</v>
      </c>
    </row>
    <row r="232" spans="1:28" ht="39.950000000000003" customHeight="1">
      <c r="B232" s="77" t="s">
        <v>605</v>
      </c>
      <c r="C232" s="78">
        <v>1</v>
      </c>
      <c r="D232" s="79" t="s">
        <v>209</v>
      </c>
      <c r="E232" s="80">
        <v>71229043</v>
      </c>
      <c r="F232" s="81" t="s">
        <v>632</v>
      </c>
      <c r="G232" s="82">
        <v>1803219</v>
      </c>
      <c r="H232" s="83">
        <v>1</v>
      </c>
      <c r="I232" s="81" t="s">
        <v>40</v>
      </c>
      <c r="J232" s="81" t="s">
        <v>618</v>
      </c>
      <c r="K232" s="81" t="s">
        <v>625</v>
      </c>
      <c r="L232" s="81" t="s">
        <v>598</v>
      </c>
      <c r="M232" s="99">
        <v>47</v>
      </c>
      <c r="N232" s="99"/>
      <c r="O232" s="99">
        <v>47</v>
      </c>
      <c r="P232" s="99"/>
      <c r="Q232" s="99"/>
      <c r="R232" s="99"/>
      <c r="S232" s="98"/>
      <c r="AA232">
        <v>1803219</v>
      </c>
      <c r="AB232" t="s">
        <v>632</v>
      </c>
    </row>
    <row r="233" spans="1:28" s="96" customFormat="1" ht="39.950000000000003" customHeight="1">
      <c r="A233" s="76"/>
      <c r="B233" s="87" t="s">
        <v>605</v>
      </c>
      <c r="C233" s="88">
        <v>0</v>
      </c>
      <c r="D233" s="89" t="s">
        <v>209</v>
      </c>
      <c r="E233" s="90">
        <v>71229043</v>
      </c>
      <c r="F233" s="91" t="s">
        <v>632</v>
      </c>
      <c r="G233" s="92">
        <v>9196740</v>
      </c>
      <c r="H233" s="93">
        <v>0</v>
      </c>
      <c r="I233" s="91" t="s">
        <v>610</v>
      </c>
      <c r="J233" s="91" t="s">
        <v>618</v>
      </c>
      <c r="K233" s="91" t="s">
        <v>625</v>
      </c>
      <c r="L233" s="91" t="s">
        <v>609</v>
      </c>
      <c r="M233" s="94">
        <v>0.3</v>
      </c>
      <c r="N233" s="85">
        <v>0.3</v>
      </c>
      <c r="O233" s="94">
        <v>4</v>
      </c>
      <c r="P233" s="94"/>
      <c r="Q233" s="94"/>
      <c r="R233" s="94">
        <v>0.3</v>
      </c>
      <c r="S233" s="95">
        <f>Tabulka510591214[[#This Row],[Celkové maximální úvazky]]-Tabulka510591214[[#This Row],[KAPACITA SLUŽBY]]</f>
        <v>0.13</v>
      </c>
      <c r="T233" s="96">
        <f>ROUND((Tabulka510591214[[#This Row],[KAPACITA SLUŽBY]]/70)*100,2)</f>
        <v>0.43</v>
      </c>
      <c r="U233"/>
      <c r="V233"/>
      <c r="AA233" s="96">
        <v>9196740</v>
      </c>
      <c r="AB233" s="96" t="s">
        <v>632</v>
      </c>
    </row>
    <row r="234" spans="1:28" ht="39.950000000000003" customHeight="1">
      <c r="B234" s="97" t="s">
        <v>605</v>
      </c>
      <c r="C234" s="78">
        <v>0</v>
      </c>
      <c r="D234" s="79" t="s">
        <v>209</v>
      </c>
      <c r="E234" s="80">
        <v>71229043</v>
      </c>
      <c r="F234" s="81" t="s">
        <v>632</v>
      </c>
      <c r="G234" s="82">
        <v>9196740</v>
      </c>
      <c r="H234" s="83">
        <v>0</v>
      </c>
      <c r="I234" s="81" t="s">
        <v>610</v>
      </c>
      <c r="J234" s="81" t="s">
        <v>618</v>
      </c>
      <c r="K234" s="81" t="s">
        <v>625</v>
      </c>
      <c r="L234" s="81" t="s">
        <v>609</v>
      </c>
      <c r="M234" s="84">
        <v>0.3</v>
      </c>
      <c r="N234" s="85">
        <v>0.3</v>
      </c>
      <c r="O234" s="84"/>
      <c r="P234" s="84"/>
      <c r="Q234" s="84"/>
      <c r="R234" s="84"/>
      <c r="S234" s="98">
        <f>Tabulka510591214[[#This Row],[Celkové maximální úvazky]]-Tabulka510591214[[#This Row],[KAPACITA SLUŽBY]]</f>
        <v>0.13</v>
      </c>
      <c r="T234">
        <f>ROUND((Tabulka510591214[[#This Row],[KAPACITA SLUŽBY]]/70)*100,2)</f>
        <v>0.43</v>
      </c>
      <c r="AA234">
        <v>9196740</v>
      </c>
      <c r="AB234" t="s">
        <v>632</v>
      </c>
    </row>
    <row r="235" spans="1:28" ht="39.950000000000003" customHeight="1">
      <c r="B235" s="97" t="s">
        <v>605</v>
      </c>
      <c r="C235" s="78">
        <v>0</v>
      </c>
      <c r="D235" s="79" t="s">
        <v>209</v>
      </c>
      <c r="E235" s="80">
        <v>71229043</v>
      </c>
      <c r="F235" s="81" t="s">
        <v>632</v>
      </c>
      <c r="G235" s="82">
        <v>9196740</v>
      </c>
      <c r="H235" s="83">
        <v>1</v>
      </c>
      <c r="I235" s="81" t="s">
        <v>610</v>
      </c>
      <c r="J235" s="81" t="s">
        <v>618</v>
      </c>
      <c r="K235" s="81" t="s">
        <v>625</v>
      </c>
      <c r="L235" s="81" t="s">
        <v>598</v>
      </c>
      <c r="M235" s="99">
        <v>4</v>
      </c>
      <c r="N235" s="99"/>
      <c r="O235" s="99">
        <v>4</v>
      </c>
      <c r="P235" s="99"/>
      <c r="Q235" s="99"/>
      <c r="R235" s="99"/>
      <c r="S235" s="98"/>
      <c r="AA235">
        <v>9196740</v>
      </c>
      <c r="AB235" t="s">
        <v>632</v>
      </c>
    </row>
    <row r="236" spans="1:28" ht="39.950000000000003" customHeight="1">
      <c r="B236" s="77" t="s">
        <v>605</v>
      </c>
      <c r="C236" s="78">
        <v>1</v>
      </c>
      <c r="D236" s="79" t="s">
        <v>211</v>
      </c>
      <c r="E236" s="80">
        <v>71209271</v>
      </c>
      <c r="F236" s="81" t="s">
        <v>632</v>
      </c>
      <c r="G236" s="82">
        <v>9889921</v>
      </c>
      <c r="H236" s="83">
        <v>1</v>
      </c>
      <c r="I236" s="81" t="s">
        <v>40</v>
      </c>
      <c r="J236" s="81" t="s">
        <v>618</v>
      </c>
      <c r="K236" s="81" t="s">
        <v>617</v>
      </c>
      <c r="L236" s="81" t="s">
        <v>598</v>
      </c>
      <c r="M236" s="99">
        <v>70</v>
      </c>
      <c r="N236" s="99"/>
      <c r="O236" s="99">
        <v>70</v>
      </c>
      <c r="P236" s="99"/>
      <c r="Q236" s="99"/>
      <c r="R236" s="99"/>
      <c r="S236" s="98"/>
      <c r="AA236">
        <v>9889921</v>
      </c>
      <c r="AB236" t="s">
        <v>632</v>
      </c>
    </row>
    <row r="237" spans="1:28" ht="39.950000000000003" customHeight="1">
      <c r="B237" s="77" t="s">
        <v>605</v>
      </c>
      <c r="C237" s="78">
        <v>0</v>
      </c>
      <c r="D237" s="79" t="s">
        <v>213</v>
      </c>
      <c r="E237" s="80">
        <v>71229132</v>
      </c>
      <c r="F237" s="81" t="s">
        <v>632</v>
      </c>
      <c r="G237" s="82">
        <v>1628218</v>
      </c>
      <c r="H237" s="83">
        <v>1</v>
      </c>
      <c r="I237" s="81" t="s">
        <v>40</v>
      </c>
      <c r="J237" s="81" t="s">
        <v>618</v>
      </c>
      <c r="K237" s="81" t="s">
        <v>658</v>
      </c>
      <c r="L237" s="81" t="s">
        <v>598</v>
      </c>
      <c r="M237" s="99">
        <v>9</v>
      </c>
      <c r="N237" s="99"/>
      <c r="O237" s="99">
        <v>9</v>
      </c>
      <c r="P237" s="99"/>
      <c r="Q237" s="99"/>
      <c r="R237" s="99"/>
      <c r="S237" s="98"/>
      <c r="AA237">
        <v>1628218</v>
      </c>
      <c r="AB237" t="s">
        <v>632</v>
      </c>
    </row>
    <row r="238" spans="1:28" ht="39.950000000000003" customHeight="1">
      <c r="B238" s="77" t="s">
        <v>605</v>
      </c>
      <c r="C238" s="78">
        <v>1</v>
      </c>
      <c r="D238" s="79" t="s">
        <v>213</v>
      </c>
      <c r="E238" s="80">
        <v>71229132</v>
      </c>
      <c r="F238" s="81" t="s">
        <v>632</v>
      </c>
      <c r="G238" s="82">
        <v>1040113</v>
      </c>
      <c r="H238" s="83">
        <v>1</v>
      </c>
      <c r="I238" s="81" t="s">
        <v>30</v>
      </c>
      <c r="J238" s="81" t="s">
        <v>613</v>
      </c>
      <c r="K238" s="81" t="s">
        <v>658</v>
      </c>
      <c r="L238" s="81" t="s">
        <v>598</v>
      </c>
      <c r="M238" s="99">
        <v>100</v>
      </c>
      <c r="N238" s="99"/>
      <c r="O238" s="99">
        <v>100</v>
      </c>
      <c r="P238" s="99"/>
      <c r="Q238" s="99"/>
      <c r="R238" s="99"/>
      <c r="S238" s="98"/>
      <c r="AA238">
        <v>1040113</v>
      </c>
      <c r="AB238" t="s">
        <v>632</v>
      </c>
    </row>
    <row r="239" spans="1:28" ht="39.950000000000003" customHeight="1">
      <c r="B239" s="77" t="s">
        <v>605</v>
      </c>
      <c r="C239" s="78">
        <v>0</v>
      </c>
      <c r="D239" s="79" t="s">
        <v>215</v>
      </c>
      <c r="E239" s="80">
        <v>71234390</v>
      </c>
      <c r="F239" s="81" t="s">
        <v>632</v>
      </c>
      <c r="G239" s="110">
        <v>4884589</v>
      </c>
      <c r="H239" s="83">
        <v>1</v>
      </c>
      <c r="I239" s="81" t="s">
        <v>40</v>
      </c>
      <c r="J239" s="81" t="s">
        <v>618</v>
      </c>
      <c r="K239" s="81" t="s">
        <v>631</v>
      </c>
      <c r="L239" s="81" t="s">
        <v>598</v>
      </c>
      <c r="M239" s="99">
        <v>48</v>
      </c>
      <c r="N239" s="99"/>
      <c r="O239" s="99">
        <v>48</v>
      </c>
      <c r="P239" s="99"/>
      <c r="Q239" s="99"/>
      <c r="R239" s="99"/>
      <c r="S239" s="98"/>
      <c r="AA239">
        <v>4884589</v>
      </c>
      <c r="AB239" t="s">
        <v>632</v>
      </c>
    </row>
    <row r="240" spans="1:28" ht="39.950000000000003" customHeight="1">
      <c r="B240" s="77" t="s">
        <v>605</v>
      </c>
      <c r="C240" s="78">
        <v>1</v>
      </c>
      <c r="D240" s="79" t="s">
        <v>215</v>
      </c>
      <c r="E240" s="80">
        <v>71234390</v>
      </c>
      <c r="F240" s="81" t="s">
        <v>632</v>
      </c>
      <c r="G240" s="82">
        <v>9900242</v>
      </c>
      <c r="H240" s="83">
        <v>1</v>
      </c>
      <c r="I240" s="81" t="s">
        <v>30</v>
      </c>
      <c r="J240" s="81" t="s">
        <v>613</v>
      </c>
      <c r="K240" s="81" t="s">
        <v>631</v>
      </c>
      <c r="L240" s="81" t="s">
        <v>598</v>
      </c>
      <c r="M240" s="99">
        <v>50</v>
      </c>
      <c r="N240" s="99"/>
      <c r="O240" s="99">
        <v>50</v>
      </c>
      <c r="P240" s="99"/>
      <c r="Q240" s="99"/>
      <c r="R240" s="99"/>
      <c r="S240" s="98"/>
      <c r="AA240">
        <v>9900242</v>
      </c>
      <c r="AB240" t="s">
        <v>632</v>
      </c>
    </row>
    <row r="241" spans="2:28" ht="39.950000000000003" customHeight="1">
      <c r="B241" s="77" t="s">
        <v>605</v>
      </c>
      <c r="C241" s="78">
        <v>0</v>
      </c>
      <c r="D241" s="79" t="s">
        <v>217</v>
      </c>
      <c r="E241" s="80">
        <v>42727235</v>
      </c>
      <c r="F241" s="81" t="s">
        <v>632</v>
      </c>
      <c r="G241" s="82">
        <v>5097137</v>
      </c>
      <c r="H241" s="83">
        <v>1</v>
      </c>
      <c r="I241" s="81" t="s">
        <v>49</v>
      </c>
      <c r="J241" s="81" t="s">
        <v>607</v>
      </c>
      <c r="K241" s="81" t="s">
        <v>608</v>
      </c>
      <c r="L241" s="81" t="s">
        <v>598</v>
      </c>
      <c r="M241" s="99">
        <v>48</v>
      </c>
      <c r="N241" s="99"/>
      <c r="O241" s="99">
        <v>48</v>
      </c>
      <c r="P241" s="99"/>
      <c r="Q241" s="99"/>
      <c r="R241" s="99"/>
      <c r="S241" s="98"/>
      <c r="AA241">
        <v>5097137</v>
      </c>
      <c r="AB241" t="s">
        <v>632</v>
      </c>
    </row>
    <row r="242" spans="2:28" ht="39.950000000000003" customHeight="1">
      <c r="B242" s="77" t="s">
        <v>605</v>
      </c>
      <c r="C242" s="78">
        <v>1</v>
      </c>
      <c r="D242" s="79" t="s">
        <v>217</v>
      </c>
      <c r="E242" s="80">
        <v>42727235</v>
      </c>
      <c r="F242" s="81" t="s">
        <v>632</v>
      </c>
      <c r="G242" s="82">
        <v>1842610</v>
      </c>
      <c r="H242" s="83">
        <v>1</v>
      </c>
      <c r="I242" s="81" t="s">
        <v>610</v>
      </c>
      <c r="J242" s="81" t="s">
        <v>607</v>
      </c>
      <c r="K242" s="81" t="s">
        <v>608</v>
      </c>
      <c r="L242" s="81" t="s">
        <v>598</v>
      </c>
      <c r="M242" s="99">
        <v>2</v>
      </c>
      <c r="N242" s="99"/>
      <c r="O242" s="99">
        <v>2</v>
      </c>
      <c r="P242" s="99"/>
      <c r="Q242" s="99"/>
      <c r="R242" s="99"/>
      <c r="S242" s="98"/>
      <c r="AA242">
        <v>1842610</v>
      </c>
      <c r="AB242" t="s">
        <v>632</v>
      </c>
    </row>
    <row r="243" spans="2:28" ht="39.950000000000003" customHeight="1">
      <c r="B243" s="77" t="s">
        <v>605</v>
      </c>
      <c r="C243" s="78">
        <v>0</v>
      </c>
      <c r="D243" s="79" t="s">
        <v>217</v>
      </c>
      <c r="E243" s="80">
        <v>42727235</v>
      </c>
      <c r="F243" s="81" t="s">
        <v>632</v>
      </c>
      <c r="G243" s="82">
        <v>5378423</v>
      </c>
      <c r="H243" s="83">
        <v>1</v>
      </c>
      <c r="I243" s="81" t="s">
        <v>422</v>
      </c>
      <c r="J243" s="81" t="s">
        <v>607</v>
      </c>
      <c r="K243" s="81" t="s">
        <v>608</v>
      </c>
      <c r="L243" s="81" t="s">
        <v>609</v>
      </c>
      <c r="M243" s="84">
        <v>0.6</v>
      </c>
      <c r="N243" s="85">
        <v>0.6</v>
      </c>
      <c r="O243" s="84"/>
      <c r="P243" s="84"/>
      <c r="Q243" s="84"/>
      <c r="R243" s="84"/>
      <c r="S243" s="98">
        <f>Tabulka510591214[[#This Row],[Celkové maximální úvazky]]-Tabulka510591214[[#This Row],[KAPACITA SLUŽBY]]</f>
        <v>0.26</v>
      </c>
      <c r="T243">
        <f>ROUND((Tabulka510591214[[#This Row],[KAPACITA SLUŽBY]]/70)*100,2)</f>
        <v>0.86</v>
      </c>
      <c r="AA243">
        <v>5378423</v>
      </c>
      <c r="AB243" t="s">
        <v>632</v>
      </c>
    </row>
    <row r="244" spans="2:28" ht="39.950000000000003" customHeight="1">
      <c r="B244" s="77" t="s">
        <v>605</v>
      </c>
      <c r="C244" s="78">
        <v>1</v>
      </c>
      <c r="D244" s="79" t="s">
        <v>219</v>
      </c>
      <c r="E244" s="80" t="s">
        <v>220</v>
      </c>
      <c r="F244" s="81" t="s">
        <v>632</v>
      </c>
      <c r="G244" s="82">
        <v>2149967</v>
      </c>
      <c r="H244" s="83">
        <v>1</v>
      </c>
      <c r="I244" s="81" t="s">
        <v>40</v>
      </c>
      <c r="J244" s="81" t="s">
        <v>618</v>
      </c>
      <c r="K244" s="81" t="s">
        <v>638</v>
      </c>
      <c r="L244" s="81" t="s">
        <v>598</v>
      </c>
      <c r="M244" s="99">
        <v>28</v>
      </c>
      <c r="N244" s="99"/>
      <c r="O244" s="99">
        <v>28</v>
      </c>
      <c r="P244" s="99"/>
      <c r="Q244" s="99"/>
      <c r="R244" s="99"/>
      <c r="S244" s="98"/>
      <c r="AA244">
        <v>2149967</v>
      </c>
      <c r="AB244" t="s">
        <v>632</v>
      </c>
    </row>
    <row r="245" spans="2:28" ht="39.950000000000003" customHeight="1">
      <c r="B245" s="77" t="s">
        <v>605</v>
      </c>
      <c r="C245" s="78">
        <v>0</v>
      </c>
      <c r="D245" s="79" t="s">
        <v>219</v>
      </c>
      <c r="E245" s="80" t="s">
        <v>220</v>
      </c>
      <c r="F245" s="81" t="s">
        <v>632</v>
      </c>
      <c r="G245" s="82">
        <v>5873144</v>
      </c>
      <c r="H245" s="83">
        <v>1</v>
      </c>
      <c r="I245" s="81" t="s">
        <v>40</v>
      </c>
      <c r="J245" s="81" t="s">
        <v>618</v>
      </c>
      <c r="K245" s="81" t="s">
        <v>638</v>
      </c>
      <c r="L245" s="81" t="s">
        <v>598</v>
      </c>
      <c r="M245" s="99">
        <v>65</v>
      </c>
      <c r="N245" s="99"/>
      <c r="O245" s="99">
        <v>65</v>
      </c>
      <c r="P245" s="99"/>
      <c r="Q245" s="99"/>
      <c r="R245" s="99"/>
      <c r="S245" s="98"/>
      <c r="AA245">
        <v>5873144</v>
      </c>
      <c r="AB245" t="s">
        <v>632</v>
      </c>
    </row>
    <row r="246" spans="2:28" ht="39.950000000000003" customHeight="1">
      <c r="B246" s="77" t="s">
        <v>605</v>
      </c>
      <c r="C246" s="78">
        <v>1</v>
      </c>
      <c r="D246" s="79" t="s">
        <v>219</v>
      </c>
      <c r="E246" s="80" t="s">
        <v>220</v>
      </c>
      <c r="F246" s="81" t="s">
        <v>632</v>
      </c>
      <c r="G246" s="111">
        <v>2524478</v>
      </c>
      <c r="H246" s="83">
        <v>1</v>
      </c>
      <c r="I246" s="81" t="s">
        <v>30</v>
      </c>
      <c r="J246" s="81" t="s">
        <v>618</v>
      </c>
      <c r="K246" s="81" t="s">
        <v>638</v>
      </c>
      <c r="L246" s="81" t="s">
        <v>598</v>
      </c>
      <c r="M246" s="99">
        <v>36</v>
      </c>
      <c r="N246" s="99"/>
      <c r="O246" s="99">
        <v>36</v>
      </c>
      <c r="P246" s="99"/>
      <c r="Q246" s="99"/>
      <c r="R246" s="99"/>
      <c r="S246" s="98"/>
      <c r="AA246">
        <v>2524478</v>
      </c>
      <c r="AB246" t="s">
        <v>632</v>
      </c>
    </row>
    <row r="247" spans="2:28" ht="39.950000000000003" customHeight="1">
      <c r="B247" s="77" t="s">
        <v>605</v>
      </c>
      <c r="C247" s="78">
        <v>1</v>
      </c>
      <c r="D247" s="79" t="s">
        <v>221</v>
      </c>
      <c r="E247" s="80">
        <v>71234411</v>
      </c>
      <c r="F247" s="81" t="s">
        <v>632</v>
      </c>
      <c r="G247" s="82">
        <v>9921005</v>
      </c>
      <c r="H247" s="83">
        <v>1</v>
      </c>
      <c r="I247" s="81" t="s">
        <v>40</v>
      </c>
      <c r="J247" s="81" t="s">
        <v>618</v>
      </c>
      <c r="K247" s="81" t="s">
        <v>631</v>
      </c>
      <c r="L247" s="81" t="s">
        <v>598</v>
      </c>
      <c r="M247" s="99">
        <v>130</v>
      </c>
      <c r="N247" s="99"/>
      <c r="O247" s="99">
        <v>130</v>
      </c>
      <c r="P247" s="99"/>
      <c r="Q247" s="99"/>
      <c r="R247" s="99"/>
      <c r="S247" s="98"/>
      <c r="AA247">
        <v>9921005</v>
      </c>
      <c r="AB247" t="s">
        <v>632</v>
      </c>
    </row>
    <row r="248" spans="2:28" ht="39.950000000000003" customHeight="1">
      <c r="B248" s="77" t="s">
        <v>605</v>
      </c>
      <c r="C248" s="78">
        <v>0</v>
      </c>
      <c r="D248" s="79" t="s">
        <v>223</v>
      </c>
      <c r="E248" s="80">
        <v>75009897</v>
      </c>
      <c r="F248" s="81" t="s">
        <v>632</v>
      </c>
      <c r="G248" s="82">
        <v>5431724</v>
      </c>
      <c r="H248" s="83">
        <v>1</v>
      </c>
      <c r="I248" s="81" t="s">
        <v>40</v>
      </c>
      <c r="J248" s="81" t="s">
        <v>618</v>
      </c>
      <c r="K248" s="81" t="s">
        <v>636</v>
      </c>
      <c r="L248" s="81" t="s">
        <v>598</v>
      </c>
      <c r="M248" s="99">
        <v>102</v>
      </c>
      <c r="N248" s="99"/>
      <c r="O248" s="99">
        <v>102</v>
      </c>
      <c r="P248" s="99"/>
      <c r="Q248" s="99"/>
      <c r="R248" s="99"/>
      <c r="S248" s="98"/>
      <c r="AA248">
        <v>5431724</v>
      </c>
      <c r="AB248" t="s">
        <v>632</v>
      </c>
    </row>
    <row r="249" spans="2:28" ht="39.950000000000003" customHeight="1">
      <c r="B249" s="77" t="s">
        <v>605</v>
      </c>
      <c r="C249" s="78">
        <v>0</v>
      </c>
      <c r="D249" s="79" t="s">
        <v>223</v>
      </c>
      <c r="E249" s="80">
        <v>75009897</v>
      </c>
      <c r="F249" s="81" t="s">
        <v>632</v>
      </c>
      <c r="G249" s="82">
        <v>5688683</v>
      </c>
      <c r="H249" s="83">
        <v>1</v>
      </c>
      <c r="I249" s="81" t="s">
        <v>30</v>
      </c>
      <c r="J249" s="81" t="s">
        <v>613</v>
      </c>
      <c r="K249" s="81" t="s">
        <v>636</v>
      </c>
      <c r="L249" s="81" t="s">
        <v>598</v>
      </c>
      <c r="M249" s="99">
        <v>10</v>
      </c>
      <c r="N249" s="99"/>
      <c r="O249" s="99">
        <v>10</v>
      </c>
      <c r="P249" s="99"/>
      <c r="Q249" s="99"/>
      <c r="R249" s="99"/>
      <c r="S249" s="98"/>
      <c r="AA249">
        <v>5688683</v>
      </c>
      <c r="AB249" t="s">
        <v>632</v>
      </c>
    </row>
    <row r="250" spans="2:28" ht="39.950000000000003" customHeight="1">
      <c r="B250" s="77" t="s">
        <v>605</v>
      </c>
      <c r="C250" s="78">
        <v>0</v>
      </c>
      <c r="D250" s="79" t="s">
        <v>223</v>
      </c>
      <c r="E250" s="80">
        <v>75009897</v>
      </c>
      <c r="F250" s="81" t="s">
        <v>632</v>
      </c>
      <c r="G250" s="82">
        <v>6696492</v>
      </c>
      <c r="H250" s="83">
        <v>1</v>
      </c>
      <c r="I250" s="81" t="s">
        <v>610</v>
      </c>
      <c r="J250" s="81" t="s">
        <v>618</v>
      </c>
      <c r="K250" s="81" t="s">
        <v>636</v>
      </c>
      <c r="L250" s="81" t="s">
        <v>598</v>
      </c>
      <c r="M250" s="99">
        <v>4</v>
      </c>
      <c r="N250" s="99"/>
      <c r="O250" s="99">
        <v>4</v>
      </c>
      <c r="P250" s="99"/>
      <c r="Q250" s="99"/>
      <c r="R250" s="99"/>
      <c r="S250" s="98"/>
      <c r="AA250">
        <v>6696492</v>
      </c>
      <c r="AB250" t="s">
        <v>632</v>
      </c>
    </row>
    <row r="251" spans="2:28" ht="39.950000000000003" customHeight="1">
      <c r="B251" s="77" t="s">
        <v>605</v>
      </c>
      <c r="C251" s="78">
        <v>1</v>
      </c>
      <c r="D251" s="79" t="s">
        <v>223</v>
      </c>
      <c r="E251" s="80">
        <v>75009897</v>
      </c>
      <c r="F251" s="81" t="s">
        <v>632</v>
      </c>
      <c r="G251" s="82">
        <v>5188116</v>
      </c>
      <c r="H251" s="83">
        <v>1</v>
      </c>
      <c r="I251" s="81" t="s">
        <v>37</v>
      </c>
      <c r="J251" s="81" t="s">
        <v>618</v>
      </c>
      <c r="K251" s="81" t="s">
        <v>636</v>
      </c>
      <c r="L251" s="81" t="s">
        <v>609</v>
      </c>
      <c r="M251" s="84">
        <v>2</v>
      </c>
      <c r="N251" s="85">
        <v>2</v>
      </c>
      <c r="O251" s="84"/>
      <c r="P251" s="84"/>
      <c r="Q251" s="84"/>
      <c r="R251" s="84"/>
      <c r="S251" s="98">
        <f>Tabulka510591214[[#This Row],[Celkové maximální úvazky]]-Tabulka510591214[[#This Row],[KAPACITA SLUŽBY]]</f>
        <v>0.85999999999999988</v>
      </c>
      <c r="T251">
        <f>ROUND((Tabulka510591214[[#This Row],[KAPACITA SLUŽBY]]/70)*100,2)</f>
        <v>2.86</v>
      </c>
      <c r="AA251">
        <v>5188116</v>
      </c>
      <c r="AB251" t="s">
        <v>632</v>
      </c>
    </row>
    <row r="252" spans="2:28" ht="39.950000000000003" customHeight="1">
      <c r="B252" s="77" t="s">
        <v>605</v>
      </c>
      <c r="C252" s="78">
        <v>1</v>
      </c>
      <c r="D252" s="79" t="s">
        <v>225</v>
      </c>
      <c r="E252" s="80">
        <v>71229141</v>
      </c>
      <c r="F252" s="81" t="s">
        <v>632</v>
      </c>
      <c r="G252" s="82">
        <v>7450084</v>
      </c>
      <c r="H252" s="83">
        <v>1</v>
      </c>
      <c r="I252" s="81" t="s">
        <v>40</v>
      </c>
      <c r="J252" s="81" t="s">
        <v>618</v>
      </c>
      <c r="K252" s="81" t="s">
        <v>658</v>
      </c>
      <c r="L252" s="81" t="s">
        <v>598</v>
      </c>
      <c r="M252" s="99">
        <v>104</v>
      </c>
      <c r="N252" s="99"/>
      <c r="O252" s="99">
        <v>104</v>
      </c>
      <c r="P252" s="99"/>
      <c r="Q252" s="99"/>
      <c r="R252" s="99"/>
      <c r="S252" s="98"/>
      <c r="AA252">
        <v>7450084</v>
      </c>
      <c r="AB252" t="s">
        <v>632</v>
      </c>
    </row>
    <row r="253" spans="2:28" ht="39.950000000000003" customHeight="1">
      <c r="B253" s="77" t="s">
        <v>605</v>
      </c>
      <c r="C253" s="78">
        <v>1</v>
      </c>
      <c r="D253" s="79" t="s">
        <v>227</v>
      </c>
      <c r="E253" s="80">
        <v>71234403</v>
      </c>
      <c r="F253" s="81" t="s">
        <v>632</v>
      </c>
      <c r="G253" s="82">
        <v>5286623</v>
      </c>
      <c r="H253" s="83">
        <v>1</v>
      </c>
      <c r="I253" s="81" t="s">
        <v>40</v>
      </c>
      <c r="J253" s="81" t="s">
        <v>618</v>
      </c>
      <c r="K253" s="81" t="s">
        <v>631</v>
      </c>
      <c r="L253" s="81" t="s">
        <v>598</v>
      </c>
      <c r="M253" s="99">
        <v>95</v>
      </c>
      <c r="N253" s="99"/>
      <c r="O253" s="99">
        <v>95</v>
      </c>
      <c r="P253" s="99"/>
      <c r="Q253" s="99"/>
      <c r="R253" s="99"/>
      <c r="S253" s="98"/>
      <c r="AA253">
        <v>5286623</v>
      </c>
      <c r="AB253" t="s">
        <v>632</v>
      </c>
    </row>
    <row r="254" spans="2:28" ht="39.950000000000003" customHeight="1">
      <c r="B254" s="77" t="s">
        <v>605</v>
      </c>
      <c r="C254" s="78">
        <v>1</v>
      </c>
      <c r="D254" s="79" t="s">
        <v>229</v>
      </c>
      <c r="E254" s="80">
        <v>71234420</v>
      </c>
      <c r="F254" s="81" t="s">
        <v>632</v>
      </c>
      <c r="G254" s="82">
        <v>1284245</v>
      </c>
      <c r="H254" s="83">
        <v>1</v>
      </c>
      <c r="I254" s="81" t="s">
        <v>49</v>
      </c>
      <c r="J254" s="81" t="s">
        <v>607</v>
      </c>
      <c r="K254" s="81" t="s">
        <v>631</v>
      </c>
      <c r="L254" s="81" t="s">
        <v>598</v>
      </c>
      <c r="M254" s="99">
        <v>50</v>
      </c>
      <c r="N254" s="99"/>
      <c r="O254" s="99">
        <v>50</v>
      </c>
      <c r="P254" s="99"/>
      <c r="Q254" s="99"/>
      <c r="R254" s="99"/>
      <c r="S254" s="98"/>
      <c r="AA254">
        <v>1284245</v>
      </c>
      <c r="AB254" t="s">
        <v>632</v>
      </c>
    </row>
    <row r="255" spans="2:28" ht="39.950000000000003" customHeight="1">
      <c r="B255" s="77" t="s">
        <v>605</v>
      </c>
      <c r="C255" s="78">
        <v>1</v>
      </c>
      <c r="D255" s="79" t="s">
        <v>231</v>
      </c>
      <c r="E255" s="80">
        <v>69342288</v>
      </c>
      <c r="F255" s="81" t="s">
        <v>619</v>
      </c>
      <c r="G255" s="82">
        <v>7155077</v>
      </c>
      <c r="H255" s="83">
        <v>1</v>
      </c>
      <c r="I255" s="81" t="s">
        <v>37</v>
      </c>
      <c r="J255" s="81" t="s">
        <v>618</v>
      </c>
      <c r="K255" s="81" t="s">
        <v>631</v>
      </c>
      <c r="L255" s="81" t="s">
        <v>609</v>
      </c>
      <c r="M255" s="84">
        <v>5.8</v>
      </c>
      <c r="N255" s="85">
        <v>5.8</v>
      </c>
      <c r="O255" s="84"/>
      <c r="P255" s="84"/>
      <c r="Q255" s="84"/>
      <c r="R255" s="84"/>
      <c r="S255" s="98">
        <f>Tabulka510591214[[#This Row],[Celkové maximální úvazky]]-Tabulka510591214[[#This Row],[KAPACITA SLUŽBY]]</f>
        <v>2.4899999999999993</v>
      </c>
      <c r="T255">
        <f>ROUND((Tabulka510591214[[#This Row],[KAPACITA SLUŽBY]]/70)*100,2)</f>
        <v>8.2899999999999991</v>
      </c>
      <c r="AA255">
        <v>7155077</v>
      </c>
      <c r="AB255" t="s">
        <v>619</v>
      </c>
    </row>
    <row r="256" spans="2:28" ht="39.950000000000003" customHeight="1">
      <c r="B256" s="77" t="s">
        <v>605</v>
      </c>
      <c r="C256" s="78">
        <v>0</v>
      </c>
      <c r="D256" s="79" t="s">
        <v>233</v>
      </c>
      <c r="E256" s="80">
        <v>63834294</v>
      </c>
      <c r="F256" s="81" t="s">
        <v>619</v>
      </c>
      <c r="G256" s="82">
        <v>4620437</v>
      </c>
      <c r="H256" s="83">
        <v>1</v>
      </c>
      <c r="I256" s="81" t="s">
        <v>25</v>
      </c>
      <c r="J256" s="81" t="s">
        <v>618</v>
      </c>
      <c r="K256" s="81" t="s">
        <v>625</v>
      </c>
      <c r="L256" s="81" t="s">
        <v>609</v>
      </c>
      <c r="M256" s="84">
        <v>3</v>
      </c>
      <c r="N256" s="85">
        <v>3</v>
      </c>
      <c r="O256" s="84"/>
      <c r="P256" s="84"/>
      <c r="Q256" s="84"/>
      <c r="R256" s="84"/>
      <c r="S256" s="98">
        <f>Tabulka510591214[[#This Row],[Celkové maximální úvazky]]-Tabulka510591214[[#This Row],[KAPACITA SLUŽBY]]</f>
        <v>1.29</v>
      </c>
      <c r="T256">
        <f>ROUND((Tabulka510591214[[#This Row],[KAPACITA SLUŽBY]]/70)*100,2)</f>
        <v>4.29</v>
      </c>
      <c r="AA256">
        <v>4620437</v>
      </c>
      <c r="AB256" t="s">
        <v>619</v>
      </c>
    </row>
    <row r="257" spans="2:28" ht="39.950000000000003" customHeight="1">
      <c r="B257" s="77" t="s">
        <v>605</v>
      </c>
      <c r="C257" s="78">
        <v>0</v>
      </c>
      <c r="D257" s="79" t="s">
        <v>233</v>
      </c>
      <c r="E257" s="80">
        <v>63834294</v>
      </c>
      <c r="F257" s="81" t="s">
        <v>619</v>
      </c>
      <c r="G257" s="82">
        <v>8961411</v>
      </c>
      <c r="H257" s="83">
        <v>1</v>
      </c>
      <c r="I257" s="81" t="s">
        <v>610</v>
      </c>
      <c r="J257" s="81" t="s">
        <v>618</v>
      </c>
      <c r="K257" s="81" t="s">
        <v>625</v>
      </c>
      <c r="L257" s="81" t="s">
        <v>598</v>
      </c>
      <c r="M257" s="99">
        <v>4</v>
      </c>
      <c r="N257" s="99"/>
      <c r="O257" s="99">
        <v>4</v>
      </c>
      <c r="P257" s="99"/>
      <c r="Q257" s="99"/>
      <c r="R257" s="99"/>
      <c r="S257" s="98"/>
      <c r="AA257">
        <v>8961411</v>
      </c>
      <c r="AB257" t="s">
        <v>619</v>
      </c>
    </row>
    <row r="258" spans="2:28" ht="39.950000000000003" customHeight="1">
      <c r="B258" s="77" t="s">
        <v>605</v>
      </c>
      <c r="C258" s="78">
        <v>1</v>
      </c>
      <c r="D258" s="79" t="s">
        <v>233</v>
      </c>
      <c r="E258" s="80">
        <v>63834294</v>
      </c>
      <c r="F258" s="81" t="s">
        <v>619</v>
      </c>
      <c r="G258" s="82">
        <v>2390237</v>
      </c>
      <c r="H258" s="83">
        <v>1</v>
      </c>
      <c r="I258" s="81" t="s">
        <v>37</v>
      </c>
      <c r="J258" s="81" t="s">
        <v>618</v>
      </c>
      <c r="K258" s="81" t="s">
        <v>625</v>
      </c>
      <c r="L258" s="81" t="s">
        <v>609</v>
      </c>
      <c r="M258" s="84">
        <v>8</v>
      </c>
      <c r="N258" s="85">
        <v>8</v>
      </c>
      <c r="O258" s="84"/>
      <c r="P258" s="84"/>
      <c r="Q258" s="84"/>
      <c r="R258" s="84"/>
      <c r="S258" s="98">
        <f>Tabulka510591214[[#This Row],[Celkové maximální úvazky]]-Tabulka510591214[[#This Row],[KAPACITA SLUŽBY]]</f>
        <v>3.4299999999999997</v>
      </c>
      <c r="T258">
        <f>ROUND((Tabulka510591214[[#This Row],[KAPACITA SLUŽBY]]/70)*100,2)</f>
        <v>11.43</v>
      </c>
      <c r="AA258">
        <v>2390237</v>
      </c>
      <c r="AB258" t="s">
        <v>619</v>
      </c>
    </row>
    <row r="259" spans="2:28" ht="39.950000000000003" customHeight="1">
      <c r="B259" s="77" t="s">
        <v>605</v>
      </c>
      <c r="C259" s="78">
        <v>0</v>
      </c>
      <c r="D259" s="79" t="s">
        <v>235</v>
      </c>
      <c r="E259" s="80">
        <v>24678961</v>
      </c>
      <c r="F259" s="81" t="s">
        <v>606</v>
      </c>
      <c r="G259" s="82">
        <v>7173961</v>
      </c>
      <c r="H259" s="83">
        <v>1</v>
      </c>
      <c r="I259" s="81" t="s">
        <v>40</v>
      </c>
      <c r="J259" s="81" t="s">
        <v>618</v>
      </c>
      <c r="K259" s="81" t="s">
        <v>625</v>
      </c>
      <c r="L259" s="81" t="s">
        <v>598</v>
      </c>
      <c r="M259" s="99">
        <v>30</v>
      </c>
      <c r="N259" s="99"/>
      <c r="O259" s="99">
        <v>30</v>
      </c>
      <c r="P259" s="99"/>
      <c r="Q259" s="99"/>
      <c r="R259" s="99"/>
      <c r="S259" s="98"/>
      <c r="AA259">
        <v>7173961</v>
      </c>
      <c r="AB259" t="s">
        <v>606</v>
      </c>
    </row>
    <row r="260" spans="2:28" ht="39.950000000000003" customHeight="1">
      <c r="B260" s="77" t="s">
        <v>605</v>
      </c>
      <c r="C260" s="78">
        <v>1</v>
      </c>
      <c r="D260" s="79" t="s">
        <v>235</v>
      </c>
      <c r="E260" s="80">
        <v>24678961</v>
      </c>
      <c r="F260" s="81" t="s">
        <v>606</v>
      </c>
      <c r="G260" s="82">
        <v>2737309</v>
      </c>
      <c r="H260" s="83">
        <v>1</v>
      </c>
      <c r="I260" s="81" t="s">
        <v>30</v>
      </c>
      <c r="J260" s="81" t="s">
        <v>618</v>
      </c>
      <c r="K260" s="81" t="s">
        <v>625</v>
      </c>
      <c r="L260" s="81" t="s">
        <v>598</v>
      </c>
      <c r="M260" s="99">
        <v>70</v>
      </c>
      <c r="N260" s="99"/>
      <c r="O260" s="99">
        <v>70</v>
      </c>
      <c r="P260" s="99"/>
      <c r="Q260" s="99"/>
      <c r="R260" s="99"/>
      <c r="S260" s="98"/>
      <c r="AA260">
        <v>2737309</v>
      </c>
      <c r="AB260" t="s">
        <v>606</v>
      </c>
    </row>
    <row r="261" spans="2:28" ht="39.950000000000003" customHeight="1">
      <c r="B261" s="77" t="s">
        <v>605</v>
      </c>
      <c r="C261" s="78">
        <v>0</v>
      </c>
      <c r="D261" s="79" t="s">
        <v>237</v>
      </c>
      <c r="E261" s="80">
        <v>70566241</v>
      </c>
      <c r="F261" s="81" t="s">
        <v>619</v>
      </c>
      <c r="G261" s="82">
        <v>9132885</v>
      </c>
      <c r="H261" s="83">
        <v>1</v>
      </c>
      <c r="I261" s="81" t="s">
        <v>25</v>
      </c>
      <c r="J261" s="81" t="s">
        <v>618</v>
      </c>
      <c r="K261" s="81" t="s">
        <v>617</v>
      </c>
      <c r="L261" s="81" t="s">
        <v>609</v>
      </c>
      <c r="M261" s="84">
        <v>1.6</v>
      </c>
      <c r="N261" s="85">
        <v>1.6</v>
      </c>
      <c r="O261" s="84"/>
      <c r="P261" s="84"/>
      <c r="Q261" s="84"/>
      <c r="R261" s="84"/>
      <c r="S261" s="98">
        <f>Tabulka510591214[[#This Row],[Celkové maximální úvazky]]-Tabulka510591214[[#This Row],[KAPACITA SLUŽBY]]</f>
        <v>0.69</v>
      </c>
      <c r="T261">
        <f>ROUND((Tabulka510591214[[#This Row],[KAPACITA SLUŽBY]]/70)*100,2)</f>
        <v>2.29</v>
      </c>
      <c r="AA261">
        <v>9132885</v>
      </c>
      <c r="AB261" t="s">
        <v>619</v>
      </c>
    </row>
    <row r="262" spans="2:28" ht="39.950000000000003" customHeight="1">
      <c r="B262" s="77" t="s">
        <v>605</v>
      </c>
      <c r="C262" s="78">
        <v>1</v>
      </c>
      <c r="D262" s="79" t="s">
        <v>237</v>
      </c>
      <c r="E262" s="80">
        <v>70566241</v>
      </c>
      <c r="F262" s="81" t="s">
        <v>619</v>
      </c>
      <c r="G262" s="82">
        <v>6253820</v>
      </c>
      <c r="H262" s="83">
        <v>1</v>
      </c>
      <c r="I262" s="81" t="s">
        <v>40</v>
      </c>
      <c r="J262" s="81" t="s">
        <v>618</v>
      </c>
      <c r="K262" s="81" t="s">
        <v>617</v>
      </c>
      <c r="L262" s="81" t="s">
        <v>598</v>
      </c>
      <c r="M262" s="99">
        <v>76</v>
      </c>
      <c r="N262" s="99"/>
      <c r="O262" s="99">
        <v>76</v>
      </c>
      <c r="P262" s="99"/>
      <c r="Q262" s="99"/>
      <c r="R262" s="99"/>
      <c r="S262" s="98"/>
      <c r="AA262">
        <v>6253820</v>
      </c>
      <c r="AB262" t="s">
        <v>619</v>
      </c>
    </row>
    <row r="263" spans="2:28" ht="39.950000000000003" customHeight="1">
      <c r="B263" s="77" t="s">
        <v>605</v>
      </c>
      <c r="C263" s="78">
        <v>0</v>
      </c>
      <c r="D263" s="79" t="s">
        <v>237</v>
      </c>
      <c r="E263" s="80">
        <v>70566241</v>
      </c>
      <c r="F263" s="81" t="s">
        <v>619</v>
      </c>
      <c r="G263" s="82">
        <v>7770879</v>
      </c>
      <c r="H263" s="83">
        <v>1</v>
      </c>
      <c r="I263" s="81" t="s">
        <v>30</v>
      </c>
      <c r="J263" s="81" t="s">
        <v>613</v>
      </c>
      <c r="K263" s="81" t="s">
        <v>617</v>
      </c>
      <c r="L263" s="81" t="s">
        <v>598</v>
      </c>
      <c r="M263" s="99">
        <v>14</v>
      </c>
      <c r="N263" s="99"/>
      <c r="O263" s="99">
        <v>14</v>
      </c>
      <c r="P263" s="99"/>
      <c r="Q263" s="99"/>
      <c r="R263" s="99"/>
      <c r="S263" s="98"/>
      <c r="AA263">
        <v>7770879</v>
      </c>
      <c r="AB263" t="s">
        <v>619</v>
      </c>
    </row>
    <row r="264" spans="2:28" ht="39.950000000000003" customHeight="1">
      <c r="B264" s="77" t="s">
        <v>605</v>
      </c>
      <c r="C264" s="78">
        <v>0</v>
      </c>
      <c r="D264" s="79" t="s">
        <v>237</v>
      </c>
      <c r="E264" s="80">
        <v>70566241</v>
      </c>
      <c r="F264" s="81" t="s">
        <v>619</v>
      </c>
      <c r="G264" s="82">
        <v>9121980</v>
      </c>
      <c r="H264" s="83">
        <v>1</v>
      </c>
      <c r="I264" s="81" t="s">
        <v>37</v>
      </c>
      <c r="J264" s="81" t="s">
        <v>618</v>
      </c>
      <c r="K264" s="81" t="s">
        <v>617</v>
      </c>
      <c r="L264" s="81" t="s">
        <v>609</v>
      </c>
      <c r="M264" s="84">
        <v>9.5</v>
      </c>
      <c r="N264" s="85">
        <v>9.5</v>
      </c>
      <c r="O264" s="84"/>
      <c r="P264" s="84"/>
      <c r="Q264" s="84"/>
      <c r="R264" s="84"/>
      <c r="S264" s="98">
        <f>Tabulka510591214[[#This Row],[Celkové maximální úvazky]]-Tabulka510591214[[#This Row],[KAPACITA SLUŽBY]]</f>
        <v>4.07</v>
      </c>
      <c r="T264">
        <f>ROUND((Tabulka510591214[[#This Row],[KAPACITA SLUŽBY]]/70)*100,2)</f>
        <v>13.57</v>
      </c>
      <c r="AA264">
        <v>9121980</v>
      </c>
      <c r="AB264" t="s">
        <v>619</v>
      </c>
    </row>
    <row r="265" spans="2:28" ht="39.950000000000003" customHeight="1">
      <c r="B265" s="77" t="s">
        <v>605</v>
      </c>
      <c r="C265" s="78">
        <v>0</v>
      </c>
      <c r="D265" s="79" t="s">
        <v>237</v>
      </c>
      <c r="E265" s="80">
        <v>70566241</v>
      </c>
      <c r="F265" s="81" t="s">
        <v>619</v>
      </c>
      <c r="G265" s="82">
        <v>1388181</v>
      </c>
      <c r="H265" s="83">
        <v>1</v>
      </c>
      <c r="I265" s="81" t="s">
        <v>548</v>
      </c>
      <c r="J265" s="81" t="s">
        <v>624</v>
      </c>
      <c r="K265" s="81" t="s">
        <v>617</v>
      </c>
      <c r="L265" s="81" t="s">
        <v>609</v>
      </c>
      <c r="M265" s="84">
        <v>4</v>
      </c>
      <c r="N265" s="85">
        <v>4</v>
      </c>
      <c r="O265" s="84"/>
      <c r="P265" s="84"/>
      <c r="Q265" s="84"/>
      <c r="R265" s="84"/>
      <c r="S265" s="98">
        <f>Tabulka510591214[[#This Row],[Celkové maximální úvazky]]-Tabulka510591214[[#This Row],[KAPACITA SLUŽBY]]</f>
        <v>1.71</v>
      </c>
      <c r="T265">
        <f>ROUND((Tabulka510591214[[#This Row],[KAPACITA SLUŽBY]]/70)*100,2)</f>
        <v>5.71</v>
      </c>
      <c r="AA265">
        <v>1388181</v>
      </c>
      <c r="AB265" t="s">
        <v>619</v>
      </c>
    </row>
    <row r="266" spans="2:28" ht="39.950000000000003" customHeight="1">
      <c r="B266" s="77" t="s">
        <v>605</v>
      </c>
      <c r="C266" s="78">
        <v>0</v>
      </c>
      <c r="D266" s="79" t="s">
        <v>239</v>
      </c>
      <c r="E266" s="80">
        <v>47515147</v>
      </c>
      <c r="F266" s="81" t="s">
        <v>619</v>
      </c>
      <c r="G266" s="82">
        <v>7731648</v>
      </c>
      <c r="H266" s="83">
        <v>1</v>
      </c>
      <c r="I266" s="81" t="s">
        <v>37</v>
      </c>
      <c r="J266" s="81" t="s">
        <v>618</v>
      </c>
      <c r="K266" s="81" t="s">
        <v>636</v>
      </c>
      <c r="L266" s="81" t="s">
        <v>609</v>
      </c>
      <c r="M266" s="84">
        <v>4.3499999999999996</v>
      </c>
      <c r="N266" s="85">
        <v>4.3499999999999996</v>
      </c>
      <c r="O266" s="84"/>
      <c r="P266" s="84"/>
      <c r="Q266" s="84"/>
      <c r="R266" s="84"/>
      <c r="S266" s="98">
        <f>Tabulka510591214[[#This Row],[Celkové maximální úvazky]]-Tabulka510591214[[#This Row],[KAPACITA SLUŽBY]]</f>
        <v>1.8600000000000003</v>
      </c>
      <c r="T266">
        <f>ROUND((Tabulka510591214[[#This Row],[KAPACITA SLUŽBY]]/70)*100,2)</f>
        <v>6.21</v>
      </c>
      <c r="AA266">
        <v>7731648</v>
      </c>
      <c r="AB266" t="s">
        <v>619</v>
      </c>
    </row>
    <row r="267" spans="2:28" ht="39.950000000000003" customHeight="1">
      <c r="B267" s="77" t="s">
        <v>605</v>
      </c>
      <c r="C267" s="78">
        <v>1</v>
      </c>
      <c r="D267" s="113" t="s">
        <v>239</v>
      </c>
      <c r="E267" s="80">
        <v>47515147</v>
      </c>
      <c r="F267" s="81" t="s">
        <v>619</v>
      </c>
      <c r="G267" s="82">
        <v>6843555</v>
      </c>
      <c r="H267" s="83">
        <v>1</v>
      </c>
      <c r="I267" s="81" t="s">
        <v>26</v>
      </c>
      <c r="J267" s="81" t="s">
        <v>618</v>
      </c>
      <c r="K267" s="81" t="s">
        <v>636</v>
      </c>
      <c r="L267" s="81" t="s">
        <v>609</v>
      </c>
      <c r="M267" s="84">
        <v>1.02</v>
      </c>
      <c r="N267" s="85">
        <v>1.02</v>
      </c>
      <c r="O267" s="84"/>
      <c r="P267" s="84"/>
      <c r="Q267" s="84"/>
      <c r="R267" s="84"/>
      <c r="S267" s="98">
        <f>Tabulka510591214[[#This Row],[Celkové maximální úvazky]]-Tabulka510591214[[#This Row],[KAPACITA SLUŽBY]]</f>
        <v>0.43999999999999995</v>
      </c>
      <c r="T267">
        <f>ROUND((Tabulka510591214[[#This Row],[KAPACITA SLUŽBY]]/70)*100,2)</f>
        <v>1.46</v>
      </c>
      <c r="AA267">
        <v>6843555</v>
      </c>
      <c r="AB267" t="s">
        <v>619</v>
      </c>
    </row>
    <row r="268" spans="2:28" ht="39.950000000000003" customHeight="1">
      <c r="B268" s="77" t="s">
        <v>605</v>
      </c>
      <c r="C268" s="78">
        <v>1</v>
      </c>
      <c r="D268" s="79" t="s">
        <v>241</v>
      </c>
      <c r="E268" s="80" t="s">
        <v>242</v>
      </c>
      <c r="F268" s="81" t="s">
        <v>632</v>
      </c>
      <c r="G268" s="82">
        <v>3289798</v>
      </c>
      <c r="H268" s="83">
        <v>1</v>
      </c>
      <c r="I268" s="81" t="s">
        <v>40</v>
      </c>
      <c r="J268" s="81" t="s">
        <v>618</v>
      </c>
      <c r="K268" s="81" t="s">
        <v>638</v>
      </c>
      <c r="L268" s="81" t="s">
        <v>598</v>
      </c>
      <c r="M268" s="99">
        <v>82</v>
      </c>
      <c r="N268" s="99"/>
      <c r="O268" s="99">
        <v>82</v>
      </c>
      <c r="P268" s="99"/>
      <c r="Q268" s="99"/>
      <c r="R268" s="99"/>
      <c r="S268" s="98"/>
      <c r="AA268">
        <v>3289798</v>
      </c>
      <c r="AB268" t="s">
        <v>632</v>
      </c>
    </row>
    <row r="269" spans="2:28" ht="39.950000000000003" customHeight="1">
      <c r="B269" s="77" t="s">
        <v>605</v>
      </c>
      <c r="C269" s="78">
        <v>1</v>
      </c>
      <c r="D269" s="79" t="s">
        <v>243</v>
      </c>
      <c r="E269" s="80">
        <v>24743054</v>
      </c>
      <c r="F269" s="81" t="s">
        <v>606</v>
      </c>
      <c r="G269" s="82">
        <v>7877605</v>
      </c>
      <c r="H269" s="83">
        <v>1</v>
      </c>
      <c r="I269" s="81" t="s">
        <v>107</v>
      </c>
      <c r="J269" s="81" t="s">
        <v>624</v>
      </c>
      <c r="K269" s="81" t="s">
        <v>628</v>
      </c>
      <c r="L269" s="81" t="s">
        <v>609</v>
      </c>
      <c r="M269" s="84">
        <v>5</v>
      </c>
      <c r="N269" s="85">
        <v>5</v>
      </c>
      <c r="O269" s="84"/>
      <c r="P269" s="84"/>
      <c r="Q269" s="84"/>
      <c r="R269" s="84"/>
      <c r="S269" s="98">
        <f>Tabulka510591214[[#This Row],[Celkové maximální úvazky]]-Tabulka510591214[[#This Row],[KAPACITA SLUŽBY]]</f>
        <v>2.1399999999999997</v>
      </c>
      <c r="T269">
        <f>ROUND((Tabulka510591214[[#This Row],[KAPACITA SLUŽBY]]/70)*100,2)</f>
        <v>7.14</v>
      </c>
      <c r="AA269">
        <v>7877605</v>
      </c>
      <c r="AB269" t="s">
        <v>606</v>
      </c>
    </row>
    <row r="270" spans="2:28" ht="39.950000000000003" customHeight="1">
      <c r="B270" s="77" t="s">
        <v>605</v>
      </c>
      <c r="C270" s="78">
        <v>1</v>
      </c>
      <c r="D270" s="81" t="s">
        <v>549</v>
      </c>
      <c r="E270" s="80" t="s">
        <v>682</v>
      </c>
      <c r="F270" s="99" t="s">
        <v>623</v>
      </c>
      <c r="G270" s="82">
        <v>1323427</v>
      </c>
      <c r="H270" s="83">
        <v>1</v>
      </c>
      <c r="I270" s="81" t="s">
        <v>45</v>
      </c>
      <c r="J270" s="81" t="s">
        <v>683</v>
      </c>
      <c r="K270" s="81" t="s">
        <v>655</v>
      </c>
      <c r="L270" s="81" t="s">
        <v>609</v>
      </c>
      <c r="M270" s="84">
        <v>2</v>
      </c>
      <c r="N270" s="85">
        <v>2</v>
      </c>
      <c r="O270" s="84"/>
      <c r="P270" s="84"/>
      <c r="Q270" s="84"/>
      <c r="R270" s="84"/>
      <c r="S270" s="98">
        <f>Tabulka510591214[[#This Row],[Celkové maximální úvazky]]-Tabulka510591214[[#This Row],[KAPACITA SLUŽBY]]</f>
        <v>0.85999999999999988</v>
      </c>
      <c r="T270">
        <f>ROUND((Tabulka510591214[[#This Row],[KAPACITA SLUŽBY]]/70)*100,2)</f>
        <v>2.86</v>
      </c>
      <c r="AA270">
        <v>1323427</v>
      </c>
      <c r="AB270" t="s">
        <v>623</v>
      </c>
    </row>
    <row r="271" spans="2:28" ht="39.950000000000003" customHeight="1">
      <c r="B271" s="77" t="s">
        <v>605</v>
      </c>
      <c r="C271" s="78">
        <v>1</v>
      </c>
      <c r="D271" s="81" t="s">
        <v>570</v>
      </c>
      <c r="E271" s="80" t="s">
        <v>684</v>
      </c>
      <c r="F271" s="132" t="s">
        <v>606</v>
      </c>
      <c r="G271" s="82">
        <v>5381056</v>
      </c>
      <c r="H271" s="83">
        <v>1</v>
      </c>
      <c r="I271" s="81" t="s">
        <v>26</v>
      </c>
      <c r="J271" s="81" t="s">
        <v>618</v>
      </c>
      <c r="K271" s="81" t="s">
        <v>608</v>
      </c>
      <c r="L271" s="81" t="s">
        <v>609</v>
      </c>
      <c r="M271" s="84">
        <v>1.5</v>
      </c>
      <c r="N271" s="85">
        <v>1.5</v>
      </c>
      <c r="O271" s="84"/>
      <c r="P271" s="84"/>
      <c r="Q271" s="84"/>
      <c r="R271" s="84"/>
      <c r="S271" s="98">
        <f>Tabulka510591214[[#This Row],[Celkové maximální úvazky]]-Tabulka510591214[[#This Row],[KAPACITA SLUŽBY]]</f>
        <v>0.64000000000000012</v>
      </c>
      <c r="T271">
        <f>ROUND((Tabulka510591214[[#This Row],[KAPACITA SLUŽBY]]/70)*100,2)</f>
        <v>2.14</v>
      </c>
      <c r="AA271">
        <v>5381056</v>
      </c>
      <c r="AB271" t="s">
        <v>606</v>
      </c>
    </row>
    <row r="272" spans="2:28" ht="39.950000000000003" customHeight="1">
      <c r="B272" s="77" t="s">
        <v>605</v>
      </c>
      <c r="C272" s="78">
        <v>1</v>
      </c>
      <c r="D272" s="79" t="s">
        <v>245</v>
      </c>
      <c r="E272" s="80">
        <v>48678767</v>
      </c>
      <c r="F272" s="81" t="s">
        <v>606</v>
      </c>
      <c r="G272" s="82">
        <v>2261593</v>
      </c>
      <c r="H272" s="83">
        <v>1</v>
      </c>
      <c r="I272" s="81" t="s">
        <v>50</v>
      </c>
      <c r="J272" s="81" t="s">
        <v>613</v>
      </c>
      <c r="K272" s="81" t="s">
        <v>685</v>
      </c>
      <c r="L272" s="81" t="s">
        <v>598</v>
      </c>
      <c r="M272" s="99">
        <v>34</v>
      </c>
      <c r="N272" s="99"/>
      <c r="O272" s="99">
        <v>34</v>
      </c>
      <c r="P272" s="99"/>
      <c r="Q272" s="99"/>
      <c r="R272" s="99"/>
      <c r="S272" s="98"/>
      <c r="AA272">
        <v>2261593</v>
      </c>
      <c r="AB272" t="s">
        <v>606</v>
      </c>
    </row>
    <row r="273" spans="1:28" ht="39.950000000000003" customHeight="1">
      <c r="B273" s="77" t="s">
        <v>605</v>
      </c>
      <c r="C273" s="78">
        <v>0</v>
      </c>
      <c r="D273" s="79" t="s">
        <v>245</v>
      </c>
      <c r="E273" s="80">
        <v>48678767</v>
      </c>
      <c r="F273" s="81" t="s">
        <v>606</v>
      </c>
      <c r="G273" s="82">
        <v>3044566</v>
      </c>
      <c r="H273" s="83">
        <v>1</v>
      </c>
      <c r="I273" s="81" t="s">
        <v>414</v>
      </c>
      <c r="J273" s="81" t="s">
        <v>613</v>
      </c>
      <c r="K273" s="81" t="s">
        <v>638</v>
      </c>
      <c r="L273" s="81" t="s">
        <v>609</v>
      </c>
      <c r="M273" s="84">
        <v>37.5</v>
      </c>
      <c r="N273" s="85">
        <v>37.5</v>
      </c>
      <c r="O273" s="84"/>
      <c r="P273" s="84"/>
      <c r="Q273" s="84"/>
      <c r="R273" s="84"/>
      <c r="S273" s="98">
        <f>Tabulka510591214[[#This Row],[Celkové maximální úvazky]]-Tabulka510591214[[#This Row],[KAPACITA SLUŽBY]]</f>
        <v>16.07</v>
      </c>
      <c r="T273">
        <f>ROUND((Tabulka510591214[[#This Row],[KAPACITA SLUŽBY]]/70)*100,2)</f>
        <v>53.57</v>
      </c>
      <c r="AA273">
        <v>3044566</v>
      </c>
      <c r="AB273" t="s">
        <v>606</v>
      </c>
    </row>
    <row r="274" spans="1:28" ht="39.950000000000003" customHeight="1">
      <c r="B274" s="77" t="s">
        <v>605</v>
      </c>
      <c r="C274" s="78">
        <v>0</v>
      </c>
      <c r="D274" s="113" t="s">
        <v>245</v>
      </c>
      <c r="E274" s="80">
        <v>48678767</v>
      </c>
      <c r="F274" s="81" t="s">
        <v>606</v>
      </c>
      <c r="G274" s="82">
        <v>5904721</v>
      </c>
      <c r="H274" s="83">
        <v>1</v>
      </c>
      <c r="I274" s="81" t="s">
        <v>414</v>
      </c>
      <c r="J274" s="81" t="s">
        <v>613</v>
      </c>
      <c r="K274" s="81" t="s">
        <v>686</v>
      </c>
      <c r="L274" s="81" t="s">
        <v>609</v>
      </c>
      <c r="M274" s="84">
        <v>36.5</v>
      </c>
      <c r="N274" s="85">
        <v>36.5</v>
      </c>
      <c r="O274" s="84"/>
      <c r="P274" s="84"/>
      <c r="Q274" s="84"/>
      <c r="R274" s="84"/>
      <c r="S274" s="98">
        <f>Tabulka510591214[[#This Row],[Celkové maximální úvazky]]-Tabulka510591214[[#This Row],[KAPACITA SLUŽBY]]</f>
        <v>15.64</v>
      </c>
      <c r="T274">
        <f>ROUND((Tabulka510591214[[#This Row],[KAPACITA SLUŽBY]]/70)*100,2)</f>
        <v>52.14</v>
      </c>
      <c r="AA274">
        <v>5904721</v>
      </c>
      <c r="AB274" t="s">
        <v>606</v>
      </c>
    </row>
    <row r="275" spans="1:28" ht="39.950000000000003" customHeight="1">
      <c r="B275" s="77" t="s">
        <v>605</v>
      </c>
      <c r="C275" s="78">
        <v>0</v>
      </c>
      <c r="D275" s="79" t="s">
        <v>247</v>
      </c>
      <c r="E275" s="80">
        <v>45701822</v>
      </c>
      <c r="F275" s="81" t="s">
        <v>606</v>
      </c>
      <c r="G275" s="82">
        <v>5878280</v>
      </c>
      <c r="H275" s="83">
        <v>1</v>
      </c>
      <c r="I275" s="81" t="s">
        <v>50</v>
      </c>
      <c r="J275" s="81" t="s">
        <v>613</v>
      </c>
      <c r="K275" s="81" t="s">
        <v>687</v>
      </c>
      <c r="L275" s="81" t="s">
        <v>598</v>
      </c>
      <c r="M275" s="99">
        <v>36</v>
      </c>
      <c r="N275" s="99"/>
      <c r="O275" s="99">
        <v>36</v>
      </c>
      <c r="P275" s="99"/>
      <c r="Q275" s="99"/>
      <c r="R275" s="99"/>
      <c r="S275" s="98"/>
      <c r="AA275">
        <v>5878280</v>
      </c>
      <c r="AB275" t="s">
        <v>606</v>
      </c>
    </row>
    <row r="276" spans="1:28" ht="39.950000000000003" customHeight="1">
      <c r="A276" s="129"/>
      <c r="B276" s="145" t="s">
        <v>688</v>
      </c>
      <c r="C276" s="78">
        <v>1</v>
      </c>
      <c r="D276" s="79" t="s">
        <v>247</v>
      </c>
      <c r="E276" s="80">
        <v>45701822</v>
      </c>
      <c r="F276" s="81" t="s">
        <v>606</v>
      </c>
      <c r="G276" s="82">
        <v>4134002</v>
      </c>
      <c r="H276" s="83">
        <v>1</v>
      </c>
      <c r="I276" s="81" t="s">
        <v>414</v>
      </c>
      <c r="J276" s="81" t="s">
        <v>613</v>
      </c>
      <c r="K276" s="81" t="s">
        <v>689</v>
      </c>
      <c r="L276" s="81" t="s">
        <v>609</v>
      </c>
      <c r="M276" s="147">
        <f>M277+(M278/12*8)</f>
        <v>42.4</v>
      </c>
      <c r="N276" s="85">
        <v>42.4</v>
      </c>
      <c r="O276" s="84"/>
      <c r="P276" s="84"/>
      <c r="Q276" s="84"/>
      <c r="R276" s="84"/>
      <c r="S276" s="98">
        <f>Tabulka510591214[[#This Row],[Celkové maximální úvazky]]-Tabulka510591214[[#This Row],[KAPACITA SLUŽBY]]</f>
        <v>18.170000000000002</v>
      </c>
      <c r="T276">
        <f>ROUND((Tabulka510591214[[#This Row],[KAPACITA SLUŽBY]]/70)*100,2)</f>
        <v>60.57</v>
      </c>
      <c r="AA276">
        <v>4134002</v>
      </c>
      <c r="AB276" t="s">
        <v>606</v>
      </c>
    </row>
    <row r="277" spans="1:28" ht="39.950000000000003" customHeight="1">
      <c r="A277" s="129"/>
      <c r="B277" s="145" t="s">
        <v>605</v>
      </c>
      <c r="C277" s="78">
        <v>1</v>
      </c>
      <c r="D277" s="79" t="s">
        <v>247</v>
      </c>
      <c r="E277" s="80">
        <v>45701822</v>
      </c>
      <c r="F277" s="81" t="s">
        <v>606</v>
      </c>
      <c r="G277" s="82">
        <v>4134002</v>
      </c>
      <c r="H277" s="83">
        <v>1</v>
      </c>
      <c r="I277" s="81" t="s">
        <v>414</v>
      </c>
      <c r="J277" s="81" t="s">
        <v>613</v>
      </c>
      <c r="K277" s="81" t="s">
        <v>689</v>
      </c>
      <c r="L277" s="81" t="s">
        <v>609</v>
      </c>
      <c r="M277" s="84">
        <v>39</v>
      </c>
      <c r="N277" s="85">
        <v>39</v>
      </c>
      <c r="O277" s="84"/>
      <c r="P277" s="84"/>
      <c r="Q277" s="84"/>
      <c r="R277" s="84"/>
      <c r="S277" s="98">
        <f>Tabulka510591214[[#This Row],[Celkové maximální úvazky]]-Tabulka510591214[[#This Row],[KAPACITA SLUŽBY]]</f>
        <v>16.71</v>
      </c>
      <c r="T277">
        <f>ROUND((Tabulka510591214[[#This Row],[KAPACITA SLUŽBY]]/70)*100,2)</f>
        <v>55.71</v>
      </c>
      <c r="AA277">
        <v>4134002</v>
      </c>
      <c r="AB277" t="s">
        <v>606</v>
      </c>
    </row>
    <row r="278" spans="1:28" ht="39.950000000000003" customHeight="1">
      <c r="A278" s="129">
        <v>8</v>
      </c>
      <c r="B278" s="148" t="s">
        <v>690</v>
      </c>
      <c r="C278" s="78">
        <v>1</v>
      </c>
      <c r="D278" s="79" t="s">
        <v>247</v>
      </c>
      <c r="E278" s="80">
        <v>45701822</v>
      </c>
      <c r="F278" s="81" t="s">
        <v>606</v>
      </c>
      <c r="G278" s="82">
        <v>4134002</v>
      </c>
      <c r="H278" s="83">
        <v>0</v>
      </c>
      <c r="I278" s="81" t="s">
        <v>414</v>
      </c>
      <c r="J278" s="81" t="s">
        <v>613</v>
      </c>
      <c r="K278" s="81" t="s">
        <v>689</v>
      </c>
      <c r="L278" s="81" t="s">
        <v>609</v>
      </c>
      <c r="M278" s="84">
        <v>5.0999999999999996</v>
      </c>
      <c r="N278" s="85">
        <v>5.0999999999999996</v>
      </c>
      <c r="O278" s="84"/>
      <c r="P278" s="84"/>
      <c r="Q278" s="84"/>
      <c r="R278" s="84"/>
      <c r="S278" s="98">
        <f>Tabulka510591214[[#This Row],[Celkové maximální úvazky]]-Tabulka510591214[[#This Row],[KAPACITA SLUŽBY]]</f>
        <v>2.1900000000000004</v>
      </c>
      <c r="T278">
        <f>ROUND((Tabulka510591214[[#This Row],[KAPACITA SLUŽBY]]/70)*100,2)</f>
        <v>7.29</v>
      </c>
      <c r="AA278">
        <v>4134002</v>
      </c>
      <c r="AB278" t="s">
        <v>606</v>
      </c>
    </row>
    <row r="279" spans="1:28" ht="39.950000000000003" customHeight="1">
      <c r="B279" s="77" t="s">
        <v>605</v>
      </c>
      <c r="C279" s="78">
        <v>1</v>
      </c>
      <c r="D279" s="81" t="s">
        <v>249</v>
      </c>
      <c r="E279" s="80">
        <v>27368921</v>
      </c>
      <c r="F279" s="81" t="s">
        <v>606</v>
      </c>
      <c r="G279" s="82">
        <v>3145373</v>
      </c>
      <c r="H279" s="83">
        <v>1</v>
      </c>
      <c r="I279" s="81" t="s">
        <v>30</v>
      </c>
      <c r="J279" s="81" t="s">
        <v>613</v>
      </c>
      <c r="K279" s="81" t="s">
        <v>620</v>
      </c>
      <c r="L279" s="81" t="s">
        <v>598</v>
      </c>
      <c r="M279" s="99">
        <v>60</v>
      </c>
      <c r="N279" s="99"/>
      <c r="O279" s="99">
        <v>60</v>
      </c>
      <c r="P279" s="99"/>
      <c r="Q279" s="99"/>
      <c r="R279" s="99"/>
      <c r="S279" s="98"/>
      <c r="AA279">
        <v>3145373</v>
      </c>
      <c r="AB279" t="s">
        <v>606</v>
      </c>
    </row>
    <row r="280" spans="1:28" ht="39.950000000000003" customHeight="1">
      <c r="B280" s="77" t="s">
        <v>605</v>
      </c>
      <c r="C280" s="78">
        <v>0</v>
      </c>
      <c r="D280" s="79" t="s">
        <v>251</v>
      </c>
      <c r="E280" s="80">
        <v>27576612</v>
      </c>
      <c r="F280" s="81" t="s">
        <v>606</v>
      </c>
      <c r="G280" s="82">
        <v>3923580</v>
      </c>
      <c r="H280" s="83">
        <v>1</v>
      </c>
      <c r="I280" s="81" t="s">
        <v>25</v>
      </c>
      <c r="J280" s="81" t="s">
        <v>633</v>
      </c>
      <c r="K280" s="81" t="s">
        <v>655</v>
      </c>
      <c r="L280" s="81" t="s">
        <v>609</v>
      </c>
      <c r="M280" s="84">
        <v>3.35</v>
      </c>
      <c r="N280" s="85">
        <v>3.35</v>
      </c>
      <c r="O280" s="84"/>
      <c r="P280" s="84"/>
      <c r="Q280" s="84"/>
      <c r="R280" s="84"/>
      <c r="S280" s="98">
        <f>Tabulka510591214[[#This Row],[Celkové maximální úvazky]]-Tabulka510591214[[#This Row],[KAPACITA SLUŽBY]]</f>
        <v>1.44</v>
      </c>
      <c r="T280">
        <f>ROUND((Tabulka510591214[[#This Row],[KAPACITA SLUŽBY]]/70)*100,2)</f>
        <v>4.79</v>
      </c>
      <c r="AA280">
        <v>3923580</v>
      </c>
      <c r="AB280" t="s">
        <v>606</v>
      </c>
    </row>
    <row r="281" spans="1:28" ht="39.950000000000003" customHeight="1">
      <c r="B281" s="77" t="s">
        <v>605</v>
      </c>
      <c r="C281" s="78">
        <v>0</v>
      </c>
      <c r="D281" s="79" t="s">
        <v>251</v>
      </c>
      <c r="E281" s="80">
        <v>27576612</v>
      </c>
      <c r="F281" s="81" t="s">
        <v>606</v>
      </c>
      <c r="G281" s="82">
        <v>3962921</v>
      </c>
      <c r="H281" s="83">
        <v>1</v>
      </c>
      <c r="I281" s="81" t="s">
        <v>50</v>
      </c>
      <c r="J281" s="81" t="s">
        <v>633</v>
      </c>
      <c r="K281" s="81" t="s">
        <v>655</v>
      </c>
      <c r="L281" s="81" t="s">
        <v>598</v>
      </c>
      <c r="M281" s="99">
        <v>5</v>
      </c>
      <c r="N281" s="99"/>
      <c r="O281" s="99">
        <v>5</v>
      </c>
      <c r="P281" s="99"/>
      <c r="Q281" s="99"/>
      <c r="R281" s="99"/>
      <c r="S281" s="98"/>
      <c r="AA281">
        <v>3962921</v>
      </c>
      <c r="AB281" t="s">
        <v>606</v>
      </c>
    </row>
    <row r="282" spans="1:28" ht="39.950000000000003" customHeight="1">
      <c r="B282" s="77" t="s">
        <v>605</v>
      </c>
      <c r="C282" s="78">
        <v>1</v>
      </c>
      <c r="D282" s="79" t="s">
        <v>251</v>
      </c>
      <c r="E282" s="80">
        <v>27576612</v>
      </c>
      <c r="F282" s="81" t="s">
        <v>606</v>
      </c>
      <c r="G282" s="82">
        <v>1106219</v>
      </c>
      <c r="H282" s="83">
        <v>1</v>
      </c>
      <c r="I282" s="81" t="s">
        <v>422</v>
      </c>
      <c r="J282" s="81" t="s">
        <v>633</v>
      </c>
      <c r="K282" s="81" t="s">
        <v>655</v>
      </c>
      <c r="L282" s="81" t="s">
        <v>609</v>
      </c>
      <c r="M282" s="84">
        <v>1.2</v>
      </c>
      <c r="N282" s="85">
        <v>1.2</v>
      </c>
      <c r="O282" s="84"/>
      <c r="P282" s="84"/>
      <c r="Q282" s="84"/>
      <c r="R282" s="84"/>
      <c r="S282" s="98">
        <f>Tabulka510591214[[#This Row],[Celkové maximální úvazky]]-Tabulka510591214[[#This Row],[KAPACITA SLUŽBY]]</f>
        <v>0.51</v>
      </c>
      <c r="T282">
        <f>ROUND((Tabulka510591214[[#This Row],[KAPACITA SLUŽBY]]/70)*100,2)</f>
        <v>1.71</v>
      </c>
      <c r="AA282">
        <v>1106219</v>
      </c>
      <c r="AB282" t="s">
        <v>606</v>
      </c>
    </row>
    <row r="283" spans="1:28" ht="39.950000000000003" customHeight="1">
      <c r="B283" s="77" t="s">
        <v>605</v>
      </c>
      <c r="C283" s="78">
        <v>0</v>
      </c>
      <c r="D283" s="79" t="s">
        <v>251</v>
      </c>
      <c r="E283" s="80">
        <v>27576612</v>
      </c>
      <c r="F283" s="81" t="s">
        <v>606</v>
      </c>
      <c r="G283" s="82">
        <v>2846826</v>
      </c>
      <c r="H283" s="83">
        <v>1</v>
      </c>
      <c r="I283" s="81" t="s">
        <v>564</v>
      </c>
      <c r="J283" s="81" t="s">
        <v>646</v>
      </c>
      <c r="K283" s="81" t="s">
        <v>655</v>
      </c>
      <c r="L283" s="81" t="s">
        <v>609</v>
      </c>
      <c r="M283" s="84">
        <v>2.95</v>
      </c>
      <c r="N283" s="85">
        <v>2.95</v>
      </c>
      <c r="O283" s="84"/>
      <c r="P283" s="84"/>
      <c r="Q283" s="84"/>
      <c r="R283" s="84"/>
      <c r="S283" s="98">
        <f>Tabulka510591214[[#This Row],[Celkové maximální úvazky]]-Tabulka510591214[[#This Row],[KAPACITA SLUŽBY]]</f>
        <v>1.2599999999999998</v>
      </c>
      <c r="T283">
        <f>ROUND((Tabulka510591214[[#This Row],[KAPACITA SLUŽBY]]/70)*100,2)</f>
        <v>4.21</v>
      </c>
      <c r="AA283">
        <v>2846826</v>
      </c>
      <c r="AB283" t="s">
        <v>606</v>
      </c>
    </row>
    <row r="284" spans="1:28" ht="39.950000000000003" customHeight="1">
      <c r="B284" s="77" t="s">
        <v>605</v>
      </c>
      <c r="C284" s="78">
        <v>0</v>
      </c>
      <c r="D284" s="113" t="s">
        <v>251</v>
      </c>
      <c r="E284" s="80">
        <v>27576612</v>
      </c>
      <c r="F284" s="81" t="s">
        <v>606</v>
      </c>
      <c r="G284" s="82">
        <v>4751683</v>
      </c>
      <c r="H284" s="83">
        <v>1</v>
      </c>
      <c r="I284" s="81" t="s">
        <v>80</v>
      </c>
      <c r="J284" s="81" t="s">
        <v>633</v>
      </c>
      <c r="K284" s="81" t="s">
        <v>655</v>
      </c>
      <c r="L284" s="81" t="s">
        <v>598</v>
      </c>
      <c r="M284" s="99">
        <v>23</v>
      </c>
      <c r="N284" s="99"/>
      <c r="O284" s="99">
        <v>23</v>
      </c>
      <c r="P284" s="99"/>
      <c r="Q284" s="99"/>
      <c r="R284" s="99"/>
      <c r="S284" s="98"/>
      <c r="AA284">
        <v>4751683</v>
      </c>
      <c r="AB284" t="s">
        <v>606</v>
      </c>
    </row>
    <row r="285" spans="1:28" ht="39.950000000000003" customHeight="1">
      <c r="B285" s="77" t="s">
        <v>605</v>
      </c>
      <c r="C285" s="78">
        <v>1</v>
      </c>
      <c r="D285" s="79" t="s">
        <v>253</v>
      </c>
      <c r="E285" s="80" t="s">
        <v>254</v>
      </c>
      <c r="F285" s="81" t="s">
        <v>606</v>
      </c>
      <c r="G285" s="82">
        <v>4186092</v>
      </c>
      <c r="H285" s="83">
        <v>1</v>
      </c>
      <c r="I285" s="81" t="s">
        <v>25</v>
      </c>
      <c r="J285" s="81" t="s">
        <v>633</v>
      </c>
      <c r="K285" s="81" t="s">
        <v>616</v>
      </c>
      <c r="L285" s="81" t="s">
        <v>609</v>
      </c>
      <c r="M285" s="84">
        <v>2.15</v>
      </c>
      <c r="N285" s="85">
        <v>2.15</v>
      </c>
      <c r="O285" s="84"/>
      <c r="P285" s="84"/>
      <c r="Q285" s="84"/>
      <c r="R285" s="84"/>
      <c r="S285" s="98">
        <f>Tabulka510591214[[#This Row],[Celkové maximální úvazky]]-Tabulka510591214[[#This Row],[KAPACITA SLUŽBY]]</f>
        <v>0.91999999999999993</v>
      </c>
      <c r="T285">
        <f>ROUND((Tabulka510591214[[#This Row],[KAPACITA SLUŽBY]]/70)*100,2)</f>
        <v>3.07</v>
      </c>
      <c r="AA285">
        <v>4186092</v>
      </c>
      <c r="AB285" t="s">
        <v>606</v>
      </c>
    </row>
    <row r="286" spans="1:28" ht="39.950000000000003" customHeight="1">
      <c r="B286" s="100" t="s">
        <v>605</v>
      </c>
      <c r="C286" s="78">
        <v>1</v>
      </c>
      <c r="D286" s="102" t="s">
        <v>255</v>
      </c>
      <c r="E286" s="103">
        <v>66000653</v>
      </c>
      <c r="F286" s="104" t="s">
        <v>606</v>
      </c>
      <c r="G286" s="105">
        <v>1064953</v>
      </c>
      <c r="H286" s="83">
        <v>1</v>
      </c>
      <c r="I286" s="104" t="s">
        <v>21</v>
      </c>
      <c r="J286" s="104" t="s">
        <v>618</v>
      </c>
      <c r="K286" s="104" t="s">
        <v>628</v>
      </c>
      <c r="L286" s="104" t="s">
        <v>629</v>
      </c>
      <c r="M286" s="107">
        <v>35500</v>
      </c>
      <c r="N286" s="107"/>
      <c r="O286" s="107"/>
      <c r="P286" s="107">
        <v>35500</v>
      </c>
      <c r="Q286" s="107"/>
      <c r="R286" s="107"/>
      <c r="S286" s="98"/>
      <c r="AA286">
        <v>1064953</v>
      </c>
      <c r="AB286" t="s">
        <v>606</v>
      </c>
    </row>
    <row r="287" spans="1:28" ht="39.950000000000003" customHeight="1">
      <c r="B287" s="100" t="s">
        <v>605</v>
      </c>
      <c r="C287" s="78">
        <v>1</v>
      </c>
      <c r="D287" s="102" t="s">
        <v>257</v>
      </c>
      <c r="E287" s="103" t="s">
        <v>258</v>
      </c>
      <c r="F287" s="104" t="s">
        <v>606</v>
      </c>
      <c r="G287" s="105">
        <v>5094785</v>
      </c>
      <c r="H287" s="83">
        <v>1</v>
      </c>
      <c r="I287" s="104" t="s">
        <v>21</v>
      </c>
      <c r="J287" s="104" t="s">
        <v>607</v>
      </c>
      <c r="K287" s="104" t="s">
        <v>628</v>
      </c>
      <c r="L287" s="104" t="s">
        <v>629</v>
      </c>
      <c r="M287" s="107">
        <v>1700</v>
      </c>
      <c r="N287" s="107"/>
      <c r="O287" s="107"/>
      <c r="P287" s="107">
        <v>1700</v>
      </c>
      <c r="Q287" s="107"/>
      <c r="R287" s="107"/>
      <c r="S287" s="98"/>
      <c r="AA287">
        <v>5094785</v>
      </c>
      <c r="AB287" t="s">
        <v>606</v>
      </c>
    </row>
    <row r="288" spans="1:28" ht="39.950000000000003" customHeight="1">
      <c r="B288" s="77" t="s">
        <v>605</v>
      </c>
      <c r="C288" s="78">
        <v>0</v>
      </c>
      <c r="D288" s="79" t="s">
        <v>259</v>
      </c>
      <c r="E288" s="80" t="s">
        <v>260</v>
      </c>
      <c r="F288" s="81" t="s">
        <v>606</v>
      </c>
      <c r="G288" s="82">
        <v>2811556</v>
      </c>
      <c r="H288" s="83">
        <v>1</v>
      </c>
      <c r="I288" s="81" t="s">
        <v>46</v>
      </c>
      <c r="J288" s="81" t="s">
        <v>618</v>
      </c>
      <c r="K288" s="81" t="s">
        <v>631</v>
      </c>
      <c r="L288" s="81" t="s">
        <v>609</v>
      </c>
      <c r="M288" s="84">
        <v>0.6</v>
      </c>
      <c r="N288" s="85">
        <v>0.6</v>
      </c>
      <c r="O288" s="84"/>
      <c r="P288" s="84"/>
      <c r="Q288" s="84"/>
      <c r="R288" s="84"/>
      <c r="S288" s="98">
        <f>Tabulka510591214[[#This Row],[Celkové maximální úvazky]]-Tabulka510591214[[#This Row],[KAPACITA SLUŽBY]]</f>
        <v>0.26</v>
      </c>
      <c r="T288">
        <f>ROUND((Tabulka510591214[[#This Row],[KAPACITA SLUŽBY]]/70)*100,2)</f>
        <v>0.86</v>
      </c>
      <c r="AA288">
        <v>2811556</v>
      </c>
      <c r="AB288" t="s">
        <v>606</v>
      </c>
    </row>
    <row r="289" spans="2:28" ht="39.950000000000003" customHeight="1">
      <c r="B289" s="77" t="s">
        <v>605</v>
      </c>
      <c r="C289" s="78">
        <v>1</v>
      </c>
      <c r="D289" s="79" t="s">
        <v>259</v>
      </c>
      <c r="E289" s="80" t="s">
        <v>260</v>
      </c>
      <c r="F289" s="81" t="s">
        <v>606</v>
      </c>
      <c r="G289" s="82">
        <v>2753249</v>
      </c>
      <c r="H289" s="83">
        <v>1</v>
      </c>
      <c r="I289" s="81" t="s">
        <v>27</v>
      </c>
      <c r="J289" s="81" t="s">
        <v>618</v>
      </c>
      <c r="K289" s="81" t="s">
        <v>631</v>
      </c>
      <c r="L289" s="81" t="s">
        <v>609</v>
      </c>
      <c r="M289" s="84">
        <v>2.8</v>
      </c>
      <c r="N289" s="85">
        <v>2.8</v>
      </c>
      <c r="O289" s="84"/>
      <c r="P289" s="84"/>
      <c r="Q289" s="84"/>
      <c r="R289" s="84"/>
      <c r="S289" s="98">
        <f>Tabulka510591214[[#This Row],[Celkové maximální úvazky]]-Tabulka510591214[[#This Row],[KAPACITA SLUŽBY]]</f>
        <v>1.2000000000000002</v>
      </c>
      <c r="T289">
        <f>ROUND((Tabulka510591214[[#This Row],[KAPACITA SLUŽBY]]/70)*100,2)</f>
        <v>4</v>
      </c>
      <c r="AA289">
        <v>2753249</v>
      </c>
      <c r="AB289" t="s">
        <v>606</v>
      </c>
    </row>
    <row r="290" spans="2:28" ht="39.950000000000003" customHeight="1">
      <c r="B290" s="77" t="s">
        <v>605</v>
      </c>
      <c r="C290" s="78">
        <v>0</v>
      </c>
      <c r="D290" s="79" t="s">
        <v>532</v>
      </c>
      <c r="E290" s="109" t="s">
        <v>691</v>
      </c>
      <c r="F290" s="79" t="s">
        <v>606</v>
      </c>
      <c r="G290" s="110">
        <v>3208168</v>
      </c>
      <c r="H290" s="109">
        <v>1</v>
      </c>
      <c r="I290" s="79" t="s">
        <v>46</v>
      </c>
      <c r="J290" s="81" t="s">
        <v>646</v>
      </c>
      <c r="K290" s="81" t="s">
        <v>617</v>
      </c>
      <c r="L290" s="81" t="s">
        <v>609</v>
      </c>
      <c r="M290" s="84">
        <v>0.5</v>
      </c>
      <c r="N290" s="85">
        <v>0.5</v>
      </c>
      <c r="O290" s="84"/>
      <c r="P290" s="84"/>
      <c r="Q290" s="84"/>
      <c r="R290" s="84"/>
      <c r="S290" s="98">
        <f>Tabulka510591214[[#This Row],[Celkové maximální úvazky]]-Tabulka510591214[[#This Row],[KAPACITA SLUŽBY]]</f>
        <v>0.20999999999999996</v>
      </c>
      <c r="T290">
        <f>ROUND((Tabulka510591214[[#This Row],[KAPACITA SLUŽBY]]/70)*100,2)</f>
        <v>0.71</v>
      </c>
      <c r="AA290">
        <v>3208168</v>
      </c>
      <c r="AB290" t="s">
        <v>606</v>
      </c>
    </row>
    <row r="291" spans="2:28" ht="39.950000000000003" customHeight="1">
      <c r="B291" s="77" t="s">
        <v>605</v>
      </c>
      <c r="C291" s="78">
        <v>1</v>
      </c>
      <c r="D291" s="79" t="s">
        <v>532</v>
      </c>
      <c r="E291" s="109" t="s">
        <v>691</v>
      </c>
      <c r="F291" s="79" t="s">
        <v>606</v>
      </c>
      <c r="G291" s="110">
        <v>4829159</v>
      </c>
      <c r="H291" s="109">
        <v>1</v>
      </c>
      <c r="I291" s="79" t="s">
        <v>27</v>
      </c>
      <c r="J291" s="81" t="s">
        <v>646</v>
      </c>
      <c r="K291" s="81" t="s">
        <v>617</v>
      </c>
      <c r="L291" s="81" t="s">
        <v>609</v>
      </c>
      <c r="M291" s="84">
        <v>2.5</v>
      </c>
      <c r="N291" s="85">
        <v>2.5</v>
      </c>
      <c r="O291" s="84"/>
      <c r="P291" s="84"/>
      <c r="Q291" s="84"/>
      <c r="R291" s="84"/>
      <c r="S291" s="98">
        <f>Tabulka510591214[[#This Row],[Celkové maximální úvazky]]-Tabulka510591214[[#This Row],[KAPACITA SLUŽBY]]</f>
        <v>1.0699999999999998</v>
      </c>
      <c r="T291">
        <f>ROUND((Tabulka510591214[[#This Row],[KAPACITA SLUŽBY]]/70)*100,2)</f>
        <v>3.57</v>
      </c>
      <c r="AA291">
        <v>4829159</v>
      </c>
      <c r="AB291" t="s">
        <v>606</v>
      </c>
    </row>
    <row r="292" spans="2:28" ht="39.950000000000003" customHeight="1">
      <c r="B292" s="77" t="s">
        <v>605</v>
      </c>
      <c r="C292" s="78">
        <v>1</v>
      </c>
      <c r="D292" s="81" t="s">
        <v>261</v>
      </c>
      <c r="E292" s="80">
        <v>47514329</v>
      </c>
      <c r="F292" s="81" t="s">
        <v>623</v>
      </c>
      <c r="G292" s="82">
        <v>9321014</v>
      </c>
      <c r="H292" s="83">
        <v>1</v>
      </c>
      <c r="I292" s="81" t="s">
        <v>562</v>
      </c>
      <c r="J292" s="81" t="s">
        <v>626</v>
      </c>
      <c r="K292" s="81" t="s">
        <v>636</v>
      </c>
      <c r="L292" s="81" t="s">
        <v>598</v>
      </c>
      <c r="M292" s="99">
        <v>46</v>
      </c>
      <c r="N292" s="99"/>
      <c r="O292" s="99">
        <v>46</v>
      </c>
      <c r="P292" s="99"/>
      <c r="Q292" s="99"/>
      <c r="R292" s="99"/>
      <c r="S292" s="98"/>
      <c r="AA292">
        <v>9321014</v>
      </c>
      <c r="AB292" t="s">
        <v>623</v>
      </c>
    </row>
    <row r="293" spans="2:28" ht="39.950000000000003" customHeight="1">
      <c r="B293" s="77" t="s">
        <v>605</v>
      </c>
      <c r="C293" s="78">
        <v>0</v>
      </c>
      <c r="D293" s="81" t="s">
        <v>261</v>
      </c>
      <c r="E293" s="80">
        <v>47514329</v>
      </c>
      <c r="F293" s="81" t="s">
        <v>623</v>
      </c>
      <c r="G293" s="82">
        <v>4620794</v>
      </c>
      <c r="H293" s="83">
        <v>1</v>
      </c>
      <c r="I293" s="81" t="s">
        <v>25</v>
      </c>
      <c r="J293" s="81" t="s">
        <v>613</v>
      </c>
      <c r="K293" s="81" t="s">
        <v>636</v>
      </c>
      <c r="L293" s="81" t="s">
        <v>609</v>
      </c>
      <c r="M293" s="84">
        <v>5.56</v>
      </c>
      <c r="N293" s="85">
        <v>5.56</v>
      </c>
      <c r="O293" s="84"/>
      <c r="P293" s="84"/>
      <c r="Q293" s="84"/>
      <c r="R293" s="84"/>
      <c r="S293" s="98">
        <f>Tabulka510591214[[#This Row],[Celkové maximální úvazky]]-Tabulka510591214[[#This Row],[KAPACITA SLUŽBY]]</f>
        <v>2.3800000000000008</v>
      </c>
      <c r="T293">
        <f>ROUND((Tabulka510591214[[#This Row],[KAPACITA SLUŽBY]]/70)*100,2)</f>
        <v>7.94</v>
      </c>
      <c r="AA293">
        <v>4620794</v>
      </c>
      <c r="AB293" t="s">
        <v>623</v>
      </c>
    </row>
    <row r="294" spans="2:28" ht="39.950000000000003" customHeight="1">
      <c r="B294" s="77" t="s">
        <v>605</v>
      </c>
      <c r="C294" s="78">
        <v>0</v>
      </c>
      <c r="D294" s="81" t="s">
        <v>261</v>
      </c>
      <c r="E294" s="80">
        <v>47514329</v>
      </c>
      <c r="F294" s="81" t="s">
        <v>623</v>
      </c>
      <c r="G294" s="82">
        <v>6099842</v>
      </c>
      <c r="H294" s="83">
        <v>1</v>
      </c>
      <c r="I294" s="81" t="s">
        <v>30</v>
      </c>
      <c r="J294" s="81" t="s">
        <v>613</v>
      </c>
      <c r="K294" s="81" t="s">
        <v>636</v>
      </c>
      <c r="L294" s="81" t="s">
        <v>598</v>
      </c>
      <c r="M294" s="99">
        <v>11</v>
      </c>
      <c r="N294" s="99"/>
      <c r="O294" s="99">
        <v>11</v>
      </c>
      <c r="P294" s="99"/>
      <c r="Q294" s="99"/>
      <c r="R294" s="99"/>
      <c r="S294" s="98"/>
      <c r="AA294">
        <v>6099842</v>
      </c>
      <c r="AB294" t="s">
        <v>623</v>
      </c>
    </row>
    <row r="295" spans="2:28" ht="39.950000000000003" customHeight="1">
      <c r="B295" s="77" t="s">
        <v>605</v>
      </c>
      <c r="C295" s="78">
        <v>0</v>
      </c>
      <c r="D295" s="81" t="s">
        <v>261</v>
      </c>
      <c r="E295" s="80">
        <v>47514329</v>
      </c>
      <c r="F295" s="81" t="s">
        <v>623</v>
      </c>
      <c r="G295" s="82">
        <v>4459761</v>
      </c>
      <c r="H295" s="83">
        <v>1</v>
      </c>
      <c r="I295" s="81" t="s">
        <v>45</v>
      </c>
      <c r="J295" s="81" t="s">
        <v>626</v>
      </c>
      <c r="K295" s="81" t="s">
        <v>636</v>
      </c>
      <c r="L295" s="81" t="s">
        <v>609</v>
      </c>
      <c r="M295" s="84">
        <v>6.75</v>
      </c>
      <c r="N295" s="85">
        <v>6.75</v>
      </c>
      <c r="O295" s="84"/>
      <c r="P295" s="84"/>
      <c r="Q295" s="84"/>
      <c r="R295" s="84"/>
      <c r="S295" s="98">
        <f>Tabulka510591214[[#This Row],[Celkové maximální úvazky]]-Tabulka510591214[[#This Row],[KAPACITA SLUŽBY]]</f>
        <v>2.8900000000000006</v>
      </c>
      <c r="T295">
        <f>ROUND((Tabulka510591214[[#This Row],[KAPACITA SLUŽBY]]/70)*100,2)</f>
        <v>9.64</v>
      </c>
      <c r="AA295">
        <v>4459761</v>
      </c>
      <c r="AB295" t="s">
        <v>623</v>
      </c>
    </row>
    <row r="296" spans="2:28" ht="39.950000000000003" customHeight="1">
      <c r="B296" s="77" t="s">
        <v>605</v>
      </c>
      <c r="C296" s="78">
        <v>0</v>
      </c>
      <c r="D296" s="81" t="s">
        <v>261</v>
      </c>
      <c r="E296" s="80">
        <v>47514329</v>
      </c>
      <c r="F296" s="81" t="s">
        <v>623</v>
      </c>
      <c r="G296" s="82">
        <v>1205882</v>
      </c>
      <c r="H296" s="83">
        <v>1</v>
      </c>
      <c r="I296" s="81" t="s">
        <v>74</v>
      </c>
      <c r="J296" s="81" t="s">
        <v>626</v>
      </c>
      <c r="K296" s="81" t="s">
        <v>636</v>
      </c>
      <c r="L296" s="81" t="s">
        <v>599</v>
      </c>
      <c r="M296" s="99">
        <v>365</v>
      </c>
      <c r="N296" s="99"/>
      <c r="O296" s="99"/>
      <c r="P296" s="99"/>
      <c r="Q296" s="99">
        <v>365</v>
      </c>
      <c r="R296" s="99"/>
      <c r="S296" s="98"/>
      <c r="AA296">
        <v>1205882</v>
      </c>
      <c r="AB296" t="s">
        <v>623</v>
      </c>
    </row>
    <row r="297" spans="2:28" ht="39.950000000000003" customHeight="1">
      <c r="B297" s="77" t="s">
        <v>605</v>
      </c>
      <c r="C297" s="78">
        <v>0</v>
      </c>
      <c r="D297" s="81" t="s">
        <v>261</v>
      </c>
      <c r="E297" s="80">
        <v>47514329</v>
      </c>
      <c r="F297" s="81" t="s">
        <v>623</v>
      </c>
      <c r="G297" s="82">
        <v>9082139</v>
      </c>
      <c r="H297" s="83">
        <v>1</v>
      </c>
      <c r="I297" s="81" t="s">
        <v>37</v>
      </c>
      <c r="J297" s="81" t="s">
        <v>618</v>
      </c>
      <c r="K297" s="81" t="s">
        <v>636</v>
      </c>
      <c r="L297" s="81" t="s">
        <v>609</v>
      </c>
      <c r="M297" s="84">
        <v>10.5</v>
      </c>
      <c r="N297" s="85">
        <v>10.5</v>
      </c>
      <c r="O297" s="84"/>
      <c r="P297" s="84"/>
      <c r="Q297" s="84"/>
      <c r="R297" s="84"/>
      <c r="S297" s="98">
        <f>Tabulka510591214[[#This Row],[Celkové maximální úvazky]]-Tabulka510591214[[#This Row],[KAPACITA SLUŽBY]]</f>
        <v>4.5</v>
      </c>
      <c r="T297">
        <f>ROUND((Tabulka510591214[[#This Row],[KAPACITA SLUŽBY]]/70)*100,2)</f>
        <v>15</v>
      </c>
      <c r="AA297">
        <v>9082139</v>
      </c>
      <c r="AB297" t="s">
        <v>623</v>
      </c>
    </row>
    <row r="298" spans="2:28" ht="39.950000000000003" customHeight="1">
      <c r="B298" s="77" t="s">
        <v>605</v>
      </c>
      <c r="C298" s="78">
        <v>0</v>
      </c>
      <c r="D298" s="81" t="s">
        <v>261</v>
      </c>
      <c r="E298" s="80">
        <v>47514329</v>
      </c>
      <c r="F298" s="81" t="s">
        <v>623</v>
      </c>
      <c r="G298" s="82">
        <v>9983492</v>
      </c>
      <c r="H298" s="83">
        <v>1</v>
      </c>
      <c r="I298" s="81" t="s">
        <v>548</v>
      </c>
      <c r="J298" s="81" t="s">
        <v>624</v>
      </c>
      <c r="K298" s="81" t="s">
        <v>636</v>
      </c>
      <c r="L298" s="81" t="s">
        <v>609</v>
      </c>
      <c r="M298" s="84">
        <v>2</v>
      </c>
      <c r="N298" s="85">
        <v>2</v>
      </c>
      <c r="O298" s="84"/>
      <c r="P298" s="84"/>
      <c r="Q298" s="84"/>
      <c r="R298" s="84"/>
      <c r="S298" s="98">
        <f>Tabulka510591214[[#This Row],[Celkové maximální úvazky]]-Tabulka510591214[[#This Row],[KAPACITA SLUŽBY]]</f>
        <v>0.85999999999999988</v>
      </c>
      <c r="T298">
        <f>ROUND((Tabulka510591214[[#This Row],[KAPACITA SLUŽBY]]/70)*100,2)</f>
        <v>2.86</v>
      </c>
      <c r="AA298">
        <v>9983492</v>
      </c>
      <c r="AB298" t="s">
        <v>623</v>
      </c>
    </row>
    <row r="299" spans="2:28" ht="39.950000000000003" customHeight="1">
      <c r="B299" s="77" t="s">
        <v>605</v>
      </c>
      <c r="C299" s="78">
        <v>0</v>
      </c>
      <c r="D299" s="81" t="s">
        <v>261</v>
      </c>
      <c r="E299" s="80">
        <v>47514329</v>
      </c>
      <c r="F299" s="81" t="s">
        <v>623</v>
      </c>
      <c r="G299" s="82">
        <v>3419852</v>
      </c>
      <c r="H299" s="83">
        <v>1</v>
      </c>
      <c r="I299" s="81" t="s">
        <v>26</v>
      </c>
      <c r="J299" s="81" t="s">
        <v>618</v>
      </c>
      <c r="K299" s="81" t="s">
        <v>636</v>
      </c>
      <c r="L299" s="81" t="s">
        <v>609</v>
      </c>
      <c r="M299" s="84">
        <v>0.95</v>
      </c>
      <c r="N299" s="85">
        <v>0.95</v>
      </c>
      <c r="O299" s="84"/>
      <c r="P299" s="84"/>
      <c r="Q299" s="84"/>
      <c r="R299" s="84"/>
      <c r="S299" s="98">
        <f>Tabulka510591214[[#This Row],[Celkové maximální úvazky]]-Tabulka510591214[[#This Row],[KAPACITA SLUŽBY]]</f>
        <v>0.41000000000000014</v>
      </c>
      <c r="T299">
        <f>ROUND((Tabulka510591214[[#This Row],[KAPACITA SLUŽBY]]/70)*100,2)</f>
        <v>1.36</v>
      </c>
      <c r="AA299">
        <v>3419852</v>
      </c>
      <c r="AB299" t="s">
        <v>623</v>
      </c>
    </row>
    <row r="300" spans="2:28" ht="39.950000000000003" customHeight="1">
      <c r="B300" s="77" t="s">
        <v>605</v>
      </c>
      <c r="C300" s="78">
        <v>0</v>
      </c>
      <c r="D300" s="81" t="s">
        <v>261</v>
      </c>
      <c r="E300" s="80">
        <v>47514329</v>
      </c>
      <c r="F300" s="81" t="s">
        <v>623</v>
      </c>
      <c r="G300" s="82">
        <v>3754014</v>
      </c>
      <c r="H300" s="83">
        <v>1</v>
      </c>
      <c r="I300" s="81" t="s">
        <v>414</v>
      </c>
      <c r="J300" s="81" t="s">
        <v>635</v>
      </c>
      <c r="K300" s="81" t="s">
        <v>636</v>
      </c>
      <c r="L300" s="81" t="s">
        <v>609</v>
      </c>
      <c r="M300" s="84">
        <v>2.72</v>
      </c>
      <c r="N300" s="85">
        <v>2.72</v>
      </c>
      <c r="O300" s="84"/>
      <c r="P300" s="84"/>
      <c r="Q300" s="84"/>
      <c r="R300" s="84"/>
      <c r="S300" s="98">
        <f>Tabulka510591214[[#This Row],[Celkové maximální úvazky]]-Tabulka510591214[[#This Row],[KAPACITA SLUŽBY]]</f>
        <v>1.17</v>
      </c>
      <c r="T300">
        <f>ROUND((Tabulka510591214[[#This Row],[KAPACITA SLUŽBY]]/70)*100,2)</f>
        <v>3.89</v>
      </c>
      <c r="AA300">
        <v>3754014</v>
      </c>
      <c r="AB300" t="s">
        <v>623</v>
      </c>
    </row>
    <row r="301" spans="2:28" ht="39.950000000000003" customHeight="1">
      <c r="B301" s="77" t="s">
        <v>605</v>
      </c>
      <c r="C301" s="78">
        <v>0</v>
      </c>
      <c r="D301" s="81" t="s">
        <v>261</v>
      </c>
      <c r="E301" s="80">
        <v>47514329</v>
      </c>
      <c r="F301" s="81" t="s">
        <v>623</v>
      </c>
      <c r="G301" s="82">
        <v>6407791</v>
      </c>
      <c r="H301" s="83">
        <v>1</v>
      </c>
      <c r="I301" s="81" t="s">
        <v>83</v>
      </c>
      <c r="J301" s="81" t="s">
        <v>626</v>
      </c>
      <c r="K301" s="81" t="s">
        <v>636</v>
      </c>
      <c r="L301" s="81" t="s">
        <v>609</v>
      </c>
      <c r="M301" s="84">
        <v>3.44</v>
      </c>
      <c r="N301" s="85">
        <v>3.44</v>
      </c>
      <c r="O301" s="84"/>
      <c r="P301" s="84"/>
      <c r="Q301" s="84"/>
      <c r="R301" s="84"/>
      <c r="S301" s="98">
        <f>Tabulka510591214[[#This Row],[Celkové maximální úvazky]]-Tabulka510591214[[#This Row],[KAPACITA SLUŽBY]]</f>
        <v>1.4700000000000002</v>
      </c>
      <c r="T301">
        <f>ROUND((Tabulka510591214[[#This Row],[KAPACITA SLUŽBY]]/70)*100,2)</f>
        <v>4.91</v>
      </c>
      <c r="AA301">
        <v>6407791</v>
      </c>
      <c r="AB301" t="s">
        <v>623</v>
      </c>
    </row>
    <row r="302" spans="2:28" ht="39.950000000000003" customHeight="1">
      <c r="B302" s="77" t="s">
        <v>605</v>
      </c>
      <c r="C302" s="78">
        <v>1</v>
      </c>
      <c r="D302" s="81" t="s">
        <v>263</v>
      </c>
      <c r="E302" s="80">
        <v>26520800</v>
      </c>
      <c r="F302" s="81" t="s">
        <v>623</v>
      </c>
      <c r="G302" s="82">
        <v>1792050</v>
      </c>
      <c r="H302" s="83">
        <v>1</v>
      </c>
      <c r="I302" s="81" t="s">
        <v>562</v>
      </c>
      <c r="J302" s="81" t="s">
        <v>626</v>
      </c>
      <c r="K302" s="81" t="s">
        <v>617</v>
      </c>
      <c r="L302" s="81" t="s">
        <v>598</v>
      </c>
      <c r="M302" s="99">
        <v>46</v>
      </c>
      <c r="N302" s="99"/>
      <c r="O302" s="99">
        <v>46</v>
      </c>
      <c r="P302" s="99"/>
      <c r="Q302" s="99"/>
      <c r="R302" s="99"/>
      <c r="S302" s="98"/>
      <c r="AA302">
        <v>1792050</v>
      </c>
      <c r="AB302" t="s">
        <v>623</v>
      </c>
    </row>
    <row r="303" spans="2:28" ht="39.950000000000003" customHeight="1">
      <c r="B303" s="77" t="s">
        <v>605</v>
      </c>
      <c r="C303" s="78">
        <v>0</v>
      </c>
      <c r="D303" s="81" t="s">
        <v>263</v>
      </c>
      <c r="E303" s="80">
        <v>26520800</v>
      </c>
      <c r="F303" s="81" t="s">
        <v>623</v>
      </c>
      <c r="G303" s="82">
        <v>9451160</v>
      </c>
      <c r="H303" s="83">
        <v>1</v>
      </c>
      <c r="I303" s="81" t="s">
        <v>45</v>
      </c>
      <c r="J303" s="81" t="s">
        <v>626</v>
      </c>
      <c r="K303" s="81" t="s">
        <v>617</v>
      </c>
      <c r="L303" s="81" t="s">
        <v>609</v>
      </c>
      <c r="M303" s="84">
        <v>2</v>
      </c>
      <c r="N303" s="85">
        <v>2</v>
      </c>
      <c r="O303" s="84"/>
      <c r="P303" s="84"/>
      <c r="Q303" s="84"/>
      <c r="R303" s="84"/>
      <c r="S303" s="98">
        <f>Tabulka510591214[[#This Row],[Celkové maximální úvazky]]-Tabulka510591214[[#This Row],[KAPACITA SLUŽBY]]</f>
        <v>0.85999999999999988</v>
      </c>
      <c r="T303">
        <f>ROUND((Tabulka510591214[[#This Row],[KAPACITA SLUŽBY]]/70)*100,2)</f>
        <v>2.86</v>
      </c>
      <c r="AA303">
        <v>9451160</v>
      </c>
      <c r="AB303" t="s">
        <v>623</v>
      </c>
    </row>
    <row r="304" spans="2:28" ht="39.950000000000003" customHeight="1">
      <c r="B304" s="77" t="s">
        <v>605</v>
      </c>
      <c r="C304" s="78">
        <v>0</v>
      </c>
      <c r="D304" s="81" t="s">
        <v>263</v>
      </c>
      <c r="E304" s="80">
        <v>26520800</v>
      </c>
      <c r="F304" s="81" t="s">
        <v>623</v>
      </c>
      <c r="G304" s="82">
        <v>2166397</v>
      </c>
      <c r="H304" s="83">
        <v>1</v>
      </c>
      <c r="I304" s="81" t="s">
        <v>79</v>
      </c>
      <c r="J304" s="81" t="s">
        <v>656</v>
      </c>
      <c r="K304" s="81" t="s">
        <v>617</v>
      </c>
      <c r="L304" s="81" t="s">
        <v>609</v>
      </c>
      <c r="M304" s="84">
        <v>2.06</v>
      </c>
      <c r="N304" s="85">
        <v>2.06</v>
      </c>
      <c r="O304" s="84"/>
      <c r="P304" s="84"/>
      <c r="Q304" s="84"/>
      <c r="R304" s="84"/>
      <c r="S304" s="98">
        <f>Tabulka510591214[[#This Row],[Celkové maximální úvazky]]-Tabulka510591214[[#This Row],[KAPACITA SLUŽBY]]</f>
        <v>0.87999999999999989</v>
      </c>
      <c r="T304">
        <f>ROUND((Tabulka510591214[[#This Row],[KAPACITA SLUŽBY]]/70)*100,2)</f>
        <v>2.94</v>
      </c>
      <c r="AA304">
        <v>2166397</v>
      </c>
      <c r="AB304" t="s">
        <v>623</v>
      </c>
    </row>
    <row r="305" spans="1:28" ht="39.950000000000003" customHeight="1">
      <c r="B305" s="77" t="s">
        <v>605</v>
      </c>
      <c r="C305" s="78">
        <v>0</v>
      </c>
      <c r="D305" s="81" t="s">
        <v>263</v>
      </c>
      <c r="E305" s="80">
        <v>26520800</v>
      </c>
      <c r="F305" s="81" t="s">
        <v>623</v>
      </c>
      <c r="G305" s="82">
        <v>4718707</v>
      </c>
      <c r="H305" s="83">
        <v>1</v>
      </c>
      <c r="I305" s="81" t="s">
        <v>46</v>
      </c>
      <c r="J305" s="81" t="s">
        <v>635</v>
      </c>
      <c r="K305" s="81" t="s">
        <v>617</v>
      </c>
      <c r="L305" s="81" t="s">
        <v>609</v>
      </c>
      <c r="M305" s="84">
        <v>1</v>
      </c>
      <c r="N305" s="85">
        <v>1</v>
      </c>
      <c r="O305" s="84"/>
      <c r="P305" s="84"/>
      <c r="Q305" s="84"/>
      <c r="R305" s="84"/>
      <c r="S305" s="98">
        <f>Tabulka510591214[[#This Row],[Celkové maximální úvazky]]-Tabulka510591214[[#This Row],[KAPACITA SLUŽBY]]</f>
        <v>0.42999999999999994</v>
      </c>
      <c r="T305">
        <f>ROUND((Tabulka510591214[[#This Row],[KAPACITA SLUŽBY]]/70)*100,2)</f>
        <v>1.43</v>
      </c>
      <c r="AA305">
        <v>4718707</v>
      </c>
      <c r="AB305" t="s">
        <v>623</v>
      </c>
    </row>
    <row r="306" spans="1:28" ht="39.950000000000003" customHeight="1">
      <c r="B306" s="77" t="s">
        <v>605</v>
      </c>
      <c r="C306" s="78">
        <v>0</v>
      </c>
      <c r="D306" s="81" t="s">
        <v>263</v>
      </c>
      <c r="E306" s="80">
        <v>26520800</v>
      </c>
      <c r="F306" s="81" t="s">
        <v>623</v>
      </c>
      <c r="G306" s="82">
        <v>5909265</v>
      </c>
      <c r="H306" s="83">
        <v>1</v>
      </c>
      <c r="I306" s="81" t="s">
        <v>548</v>
      </c>
      <c r="J306" s="81" t="s">
        <v>624</v>
      </c>
      <c r="K306" s="81" t="s">
        <v>617</v>
      </c>
      <c r="L306" s="81" t="s">
        <v>609</v>
      </c>
      <c r="M306" s="84">
        <v>5</v>
      </c>
      <c r="N306" s="85">
        <v>5</v>
      </c>
      <c r="O306" s="84"/>
      <c r="P306" s="84"/>
      <c r="Q306" s="84"/>
      <c r="R306" s="84"/>
      <c r="S306" s="98">
        <f>Tabulka510591214[[#This Row],[Celkové maximální úvazky]]-Tabulka510591214[[#This Row],[KAPACITA SLUŽBY]]</f>
        <v>2.1399999999999997</v>
      </c>
      <c r="T306">
        <f>ROUND((Tabulka510591214[[#This Row],[KAPACITA SLUŽBY]]/70)*100,2)</f>
        <v>7.14</v>
      </c>
      <c r="AA306">
        <v>5909265</v>
      </c>
      <c r="AB306" t="s">
        <v>623</v>
      </c>
    </row>
    <row r="307" spans="1:28" ht="39.950000000000003" customHeight="1">
      <c r="B307" s="77" t="s">
        <v>605</v>
      </c>
      <c r="C307" s="78">
        <v>0</v>
      </c>
      <c r="D307" s="81" t="s">
        <v>263</v>
      </c>
      <c r="E307" s="80">
        <v>26520800</v>
      </c>
      <c r="F307" s="81" t="s">
        <v>623</v>
      </c>
      <c r="G307" s="82">
        <v>1083245</v>
      </c>
      <c r="H307" s="83">
        <v>1</v>
      </c>
      <c r="I307" s="81" t="s">
        <v>414</v>
      </c>
      <c r="J307" s="81" t="s">
        <v>692</v>
      </c>
      <c r="K307" s="81" t="s">
        <v>617</v>
      </c>
      <c r="L307" s="81" t="s">
        <v>609</v>
      </c>
      <c r="M307" s="84">
        <v>1.04</v>
      </c>
      <c r="N307" s="85">
        <v>1.04</v>
      </c>
      <c r="O307" s="84"/>
      <c r="P307" s="84"/>
      <c r="Q307" s="84"/>
      <c r="R307" s="84"/>
      <c r="S307" s="98">
        <f>Tabulka510591214[[#This Row],[Celkové maximální úvazky]]-Tabulka510591214[[#This Row],[KAPACITA SLUŽBY]]</f>
        <v>0.44999999999999996</v>
      </c>
      <c r="T307">
        <f>ROUND((Tabulka510591214[[#This Row],[KAPACITA SLUŽBY]]/70)*100,2)</f>
        <v>1.49</v>
      </c>
      <c r="AA307">
        <v>1083245</v>
      </c>
      <c r="AB307" t="s">
        <v>623</v>
      </c>
    </row>
    <row r="308" spans="1:28" ht="39.950000000000003" customHeight="1">
      <c r="B308" s="77" t="s">
        <v>605</v>
      </c>
      <c r="C308" s="78">
        <v>0</v>
      </c>
      <c r="D308" s="113" t="s">
        <v>265</v>
      </c>
      <c r="E308" s="80">
        <v>47009730</v>
      </c>
      <c r="F308" s="81" t="s">
        <v>623</v>
      </c>
      <c r="G308" s="82">
        <v>4526900</v>
      </c>
      <c r="H308" s="83">
        <v>1</v>
      </c>
      <c r="I308" s="81" t="s">
        <v>25</v>
      </c>
      <c r="J308" s="81" t="s">
        <v>618</v>
      </c>
      <c r="K308" s="81" t="s">
        <v>625</v>
      </c>
      <c r="L308" s="81" t="s">
        <v>609</v>
      </c>
      <c r="M308" s="84">
        <v>1.97</v>
      </c>
      <c r="N308" s="85">
        <v>1.97</v>
      </c>
      <c r="O308" s="84"/>
      <c r="P308" s="84"/>
      <c r="Q308" s="84"/>
      <c r="R308" s="84"/>
      <c r="S308" s="98">
        <f>Tabulka510591214[[#This Row],[Celkové maximální úvazky]]-Tabulka510591214[[#This Row],[KAPACITA SLUŽBY]]</f>
        <v>0.84000000000000008</v>
      </c>
      <c r="T308">
        <f>ROUND((Tabulka510591214[[#This Row],[KAPACITA SLUŽBY]]/70)*100,2)</f>
        <v>2.81</v>
      </c>
      <c r="AA308">
        <v>4526900</v>
      </c>
      <c r="AB308" t="s">
        <v>623</v>
      </c>
    </row>
    <row r="309" spans="1:28" ht="39.950000000000003" customHeight="1">
      <c r="B309" s="77" t="s">
        <v>605</v>
      </c>
      <c r="C309" s="78">
        <v>0</v>
      </c>
      <c r="D309" s="113" t="s">
        <v>265</v>
      </c>
      <c r="E309" s="80">
        <v>47009730</v>
      </c>
      <c r="F309" s="81" t="s">
        <v>623</v>
      </c>
      <c r="G309" s="82">
        <v>8508573</v>
      </c>
      <c r="H309" s="83">
        <v>1</v>
      </c>
      <c r="I309" s="81" t="s">
        <v>25</v>
      </c>
      <c r="J309" s="81" t="s">
        <v>618</v>
      </c>
      <c r="K309" s="81" t="s">
        <v>617</v>
      </c>
      <c r="L309" s="81" t="s">
        <v>609</v>
      </c>
      <c r="M309" s="84">
        <v>1.97</v>
      </c>
      <c r="N309" s="85">
        <v>1.97</v>
      </c>
      <c r="O309" s="84"/>
      <c r="P309" s="84"/>
      <c r="Q309" s="84"/>
      <c r="R309" s="84"/>
      <c r="S309" s="98">
        <f>Tabulka510591214[[#This Row],[Celkové maximální úvazky]]-Tabulka510591214[[#This Row],[KAPACITA SLUŽBY]]</f>
        <v>0.84000000000000008</v>
      </c>
      <c r="T309">
        <f>ROUND((Tabulka510591214[[#This Row],[KAPACITA SLUŽBY]]/70)*100,2)</f>
        <v>2.81</v>
      </c>
      <c r="AA309">
        <v>8508573</v>
      </c>
      <c r="AB309" t="s">
        <v>623</v>
      </c>
    </row>
    <row r="310" spans="1:28" ht="39.950000000000003" customHeight="1">
      <c r="B310" s="77" t="s">
        <v>605</v>
      </c>
      <c r="C310" s="78">
        <v>1</v>
      </c>
      <c r="D310" s="113" t="s">
        <v>265</v>
      </c>
      <c r="E310" s="80">
        <v>47009730</v>
      </c>
      <c r="F310" s="81" t="s">
        <v>623</v>
      </c>
      <c r="G310" s="82">
        <v>9622182</v>
      </c>
      <c r="H310" s="83">
        <v>1</v>
      </c>
      <c r="I310" s="81" t="s">
        <v>37</v>
      </c>
      <c r="J310" s="81" t="s">
        <v>618</v>
      </c>
      <c r="K310" s="81" t="s">
        <v>693</v>
      </c>
      <c r="L310" s="81" t="s">
        <v>609</v>
      </c>
      <c r="M310" s="84">
        <v>35.15</v>
      </c>
      <c r="N310" s="85">
        <v>35.15</v>
      </c>
      <c r="O310" s="84"/>
      <c r="P310" s="84"/>
      <c r="Q310" s="84"/>
      <c r="R310" s="84"/>
      <c r="S310" s="98">
        <f>Tabulka510591214[[#This Row],[Celkové maximální úvazky]]-Tabulka510591214[[#This Row],[KAPACITA SLUŽBY]]</f>
        <v>15.060000000000002</v>
      </c>
      <c r="T310">
        <f>ROUND((Tabulka510591214[[#This Row],[KAPACITA SLUŽBY]]/70)*100,2)</f>
        <v>50.21</v>
      </c>
      <c r="AA310">
        <v>9622182</v>
      </c>
      <c r="AB310" t="s">
        <v>623</v>
      </c>
    </row>
    <row r="311" spans="1:28" ht="39.950000000000003" customHeight="1">
      <c r="B311" s="77" t="s">
        <v>605</v>
      </c>
      <c r="C311" s="78">
        <v>0</v>
      </c>
      <c r="D311" s="113" t="s">
        <v>265</v>
      </c>
      <c r="E311" s="80">
        <v>47009730</v>
      </c>
      <c r="F311" s="81" t="s">
        <v>623</v>
      </c>
      <c r="G311" s="82">
        <v>9110422</v>
      </c>
      <c r="H311" s="83">
        <v>1</v>
      </c>
      <c r="I311" s="81" t="s">
        <v>26</v>
      </c>
      <c r="J311" s="81" t="s">
        <v>618</v>
      </c>
      <c r="K311" s="81" t="s">
        <v>693</v>
      </c>
      <c r="L311" s="81" t="s">
        <v>609</v>
      </c>
      <c r="M311" s="84">
        <v>0.79</v>
      </c>
      <c r="N311" s="85">
        <v>0.79</v>
      </c>
      <c r="O311" s="84"/>
      <c r="P311" s="84"/>
      <c r="Q311" s="84"/>
      <c r="R311" s="84"/>
      <c r="S311" s="98">
        <f>Tabulka510591214[[#This Row],[Celkové maximální úvazky]]-Tabulka510591214[[#This Row],[KAPACITA SLUŽBY]]</f>
        <v>0.33999999999999986</v>
      </c>
      <c r="T311">
        <f>ROUND((Tabulka510591214[[#This Row],[KAPACITA SLUŽBY]]/70)*100,2)</f>
        <v>1.1299999999999999</v>
      </c>
      <c r="AA311">
        <v>9110422</v>
      </c>
      <c r="AB311" t="s">
        <v>623</v>
      </c>
    </row>
    <row r="312" spans="1:28" ht="39.950000000000003" customHeight="1">
      <c r="B312" s="77" t="s">
        <v>605</v>
      </c>
      <c r="C312" s="78">
        <v>0</v>
      </c>
      <c r="D312" s="79" t="s">
        <v>267</v>
      </c>
      <c r="E312" s="80">
        <v>47072989</v>
      </c>
      <c r="F312" s="81" t="s">
        <v>623</v>
      </c>
      <c r="G312" s="82">
        <v>6004103</v>
      </c>
      <c r="H312" s="83">
        <v>1</v>
      </c>
      <c r="I312" s="81" t="s">
        <v>25</v>
      </c>
      <c r="J312" s="81" t="s">
        <v>618</v>
      </c>
      <c r="K312" s="81" t="s">
        <v>608</v>
      </c>
      <c r="L312" s="81" t="s">
        <v>609</v>
      </c>
      <c r="M312" s="84">
        <v>5</v>
      </c>
      <c r="N312" s="85">
        <v>5</v>
      </c>
      <c r="O312" s="84"/>
      <c r="P312" s="84"/>
      <c r="Q312" s="84"/>
      <c r="R312" s="84"/>
      <c r="S312" s="98">
        <f>Tabulka510591214[[#This Row],[Celkové maximální úvazky]]-Tabulka510591214[[#This Row],[KAPACITA SLUŽBY]]</f>
        <v>2.1399999999999997</v>
      </c>
      <c r="T312">
        <f>ROUND((Tabulka510591214[[#This Row],[KAPACITA SLUŽBY]]/70)*100,2)</f>
        <v>7.14</v>
      </c>
      <c r="AA312">
        <v>6004103</v>
      </c>
      <c r="AB312" t="s">
        <v>623</v>
      </c>
    </row>
    <row r="313" spans="1:28" ht="39.950000000000003" customHeight="1">
      <c r="A313" s="129"/>
      <c r="B313" s="145" t="s">
        <v>676</v>
      </c>
      <c r="C313" s="78">
        <v>1</v>
      </c>
      <c r="D313" s="79" t="s">
        <v>267</v>
      </c>
      <c r="E313" s="80">
        <v>47072989</v>
      </c>
      <c r="F313" s="81" t="s">
        <v>623</v>
      </c>
      <c r="G313" s="82">
        <v>3577415</v>
      </c>
      <c r="H313" s="83">
        <v>1</v>
      </c>
      <c r="I313" s="81" t="s">
        <v>27</v>
      </c>
      <c r="J313" s="81" t="s">
        <v>618</v>
      </c>
      <c r="K313" s="81" t="s">
        <v>608</v>
      </c>
      <c r="L313" s="81" t="s">
        <v>609</v>
      </c>
      <c r="M313" s="84">
        <f>M314+M315</f>
        <v>5</v>
      </c>
      <c r="N313" s="85">
        <v>5</v>
      </c>
      <c r="O313" s="84"/>
      <c r="P313" s="84"/>
      <c r="Q313" s="84"/>
      <c r="R313" s="84"/>
      <c r="S313" s="98">
        <f>Tabulka510591214[[#This Row],[Celkové maximální úvazky]]-Tabulka510591214[[#This Row],[KAPACITA SLUŽBY]]</f>
        <v>2.1399999999999997</v>
      </c>
      <c r="T313">
        <f>ROUND((Tabulka510591214[[#This Row],[KAPACITA SLUŽBY]]/70)*100,2)</f>
        <v>7.14</v>
      </c>
      <c r="AA313">
        <v>3577415</v>
      </c>
      <c r="AB313" t="s">
        <v>623</v>
      </c>
    </row>
    <row r="314" spans="1:28" ht="39.950000000000003" customHeight="1">
      <c r="A314" s="129"/>
      <c r="B314" s="149" t="s">
        <v>694</v>
      </c>
      <c r="C314" s="78">
        <v>0</v>
      </c>
      <c r="D314" s="79" t="s">
        <v>267</v>
      </c>
      <c r="E314" s="80">
        <v>47072989</v>
      </c>
      <c r="F314" s="81" t="s">
        <v>623</v>
      </c>
      <c r="G314" s="82">
        <v>3577415</v>
      </c>
      <c r="H314" s="83">
        <v>0</v>
      </c>
      <c r="I314" s="81" t="s">
        <v>27</v>
      </c>
      <c r="J314" s="81" t="s">
        <v>618</v>
      </c>
      <c r="K314" s="81" t="s">
        <v>608</v>
      </c>
      <c r="L314" s="81" t="s">
        <v>609</v>
      </c>
      <c r="M314" s="84">
        <v>1</v>
      </c>
      <c r="N314" s="85">
        <v>1</v>
      </c>
      <c r="O314" s="84"/>
      <c r="P314" s="84"/>
      <c r="Q314" s="84"/>
      <c r="R314" s="84"/>
      <c r="S314" s="98">
        <f>Tabulka510591214[[#This Row],[Celkové maximální úvazky]]-Tabulka510591214[[#This Row],[KAPACITA SLUŽBY]]</f>
        <v>0.42999999999999994</v>
      </c>
      <c r="T314">
        <f>ROUND((Tabulka510591214[[#This Row],[KAPACITA SLUŽBY]]/70)*100,2)</f>
        <v>1.43</v>
      </c>
      <c r="AA314">
        <v>3577415</v>
      </c>
      <c r="AB314" t="s">
        <v>623</v>
      </c>
    </row>
    <row r="315" spans="1:28" ht="39.950000000000003" customHeight="1">
      <c r="A315" s="129"/>
      <c r="B315" s="145" t="s">
        <v>605</v>
      </c>
      <c r="C315" s="78">
        <v>1</v>
      </c>
      <c r="D315" s="79" t="s">
        <v>267</v>
      </c>
      <c r="E315" s="80">
        <v>47072989</v>
      </c>
      <c r="F315" s="81" t="s">
        <v>623</v>
      </c>
      <c r="G315" s="82">
        <v>3577415</v>
      </c>
      <c r="H315" s="83">
        <v>1</v>
      </c>
      <c r="I315" s="81" t="s">
        <v>27</v>
      </c>
      <c r="J315" s="81" t="s">
        <v>618</v>
      </c>
      <c r="K315" s="81" t="s">
        <v>608</v>
      </c>
      <c r="L315" s="81" t="s">
        <v>609</v>
      </c>
      <c r="M315" s="84">
        <v>4</v>
      </c>
      <c r="N315" s="85">
        <v>4</v>
      </c>
      <c r="O315" s="84"/>
      <c r="P315" s="84"/>
      <c r="Q315" s="84"/>
      <c r="R315" s="84"/>
      <c r="S315" s="98">
        <f>Tabulka510591214[[#This Row],[Celkové maximální úvazky]]-Tabulka510591214[[#This Row],[KAPACITA SLUŽBY]]</f>
        <v>1.71</v>
      </c>
      <c r="T315">
        <f>ROUND((Tabulka510591214[[#This Row],[KAPACITA SLUŽBY]]/70)*100,2)</f>
        <v>5.71</v>
      </c>
      <c r="AA315">
        <v>3577415</v>
      </c>
      <c r="AB315" t="s">
        <v>623</v>
      </c>
    </row>
    <row r="316" spans="1:28" ht="39.950000000000003" customHeight="1">
      <c r="B316" s="77" t="s">
        <v>605</v>
      </c>
      <c r="C316" s="78">
        <v>0</v>
      </c>
      <c r="D316" s="79" t="s">
        <v>267</v>
      </c>
      <c r="E316" s="80">
        <v>47072989</v>
      </c>
      <c r="F316" s="81" t="s">
        <v>623</v>
      </c>
      <c r="G316" s="82">
        <v>8981378</v>
      </c>
      <c r="H316" s="83">
        <v>1</v>
      </c>
      <c r="I316" s="81" t="s">
        <v>37</v>
      </c>
      <c r="J316" s="81" t="s">
        <v>618</v>
      </c>
      <c r="K316" s="81" t="s">
        <v>608</v>
      </c>
      <c r="L316" s="81" t="s">
        <v>609</v>
      </c>
      <c r="M316" s="84">
        <v>11</v>
      </c>
      <c r="N316" s="85">
        <v>11</v>
      </c>
      <c r="O316" s="84"/>
      <c r="P316" s="84"/>
      <c r="Q316" s="84"/>
      <c r="R316" s="84"/>
      <c r="S316" s="98">
        <f>Tabulka510591214[[#This Row],[Celkové maximální úvazky]]-Tabulka510591214[[#This Row],[KAPACITA SLUŽBY]]</f>
        <v>4.7100000000000009</v>
      </c>
      <c r="T316">
        <f>ROUND((Tabulka510591214[[#This Row],[KAPACITA SLUŽBY]]/70)*100,2)</f>
        <v>15.71</v>
      </c>
      <c r="AA316">
        <v>8981378</v>
      </c>
      <c r="AB316" t="s">
        <v>623</v>
      </c>
    </row>
    <row r="317" spans="1:28" s="128" customFormat="1" ht="39.950000000000003" customHeight="1">
      <c r="A317" s="118"/>
      <c r="B317" s="150" t="s">
        <v>694</v>
      </c>
      <c r="C317" s="120">
        <v>0</v>
      </c>
      <c r="D317" s="121" t="s">
        <v>267</v>
      </c>
      <c r="E317" s="122">
        <v>47072989</v>
      </c>
      <c r="F317" s="123" t="s">
        <v>623</v>
      </c>
      <c r="G317" s="124" t="s">
        <v>695</v>
      </c>
      <c r="H317" s="125">
        <v>0</v>
      </c>
      <c r="I317" s="123" t="s">
        <v>548</v>
      </c>
      <c r="J317" s="123" t="s">
        <v>624</v>
      </c>
      <c r="K317" s="123" t="s">
        <v>608</v>
      </c>
      <c r="L317" s="123" t="s">
        <v>609</v>
      </c>
      <c r="M317" s="126">
        <v>3</v>
      </c>
      <c r="N317" s="85">
        <v>3</v>
      </c>
      <c r="O317" s="126"/>
      <c r="P317" s="126"/>
      <c r="Q317" s="126"/>
      <c r="R317" s="126"/>
      <c r="S317" s="127">
        <f>Tabulka510591214[[#This Row],[Celkové maximální úvazky]]-Tabulka510591214[[#This Row],[KAPACITA SLUŽBY]]</f>
        <v>1.29</v>
      </c>
      <c r="T317" s="128">
        <f>ROUND((Tabulka510591214[[#This Row],[KAPACITA SLUŽBY]]/70)*100,2)</f>
        <v>4.29</v>
      </c>
      <c r="AA317" s="128" t="s">
        <v>695</v>
      </c>
      <c r="AB317" s="128" t="s">
        <v>623</v>
      </c>
    </row>
    <row r="318" spans="1:28" ht="39.950000000000003" customHeight="1">
      <c r="A318" s="129"/>
      <c r="B318" s="130" t="s">
        <v>605</v>
      </c>
      <c r="C318" s="78">
        <v>0</v>
      </c>
      <c r="D318" s="79" t="s">
        <v>267</v>
      </c>
      <c r="E318" s="80">
        <v>47072989</v>
      </c>
      <c r="F318" s="81" t="s">
        <v>623</v>
      </c>
      <c r="G318" s="82">
        <v>5924626</v>
      </c>
      <c r="H318" s="83">
        <v>1</v>
      </c>
      <c r="I318" s="81" t="s">
        <v>548</v>
      </c>
      <c r="J318" s="81" t="s">
        <v>624</v>
      </c>
      <c r="K318" s="81" t="s">
        <v>608</v>
      </c>
      <c r="L318" s="81" t="s">
        <v>609</v>
      </c>
      <c r="M318" s="84">
        <v>4</v>
      </c>
      <c r="N318" s="85">
        <v>4</v>
      </c>
      <c r="O318" s="84"/>
      <c r="P318" s="84"/>
      <c r="Q318" s="84"/>
      <c r="R318" s="84"/>
      <c r="S318" s="98">
        <f>Tabulka510591214[[#This Row],[Celkové maximální úvazky]]-Tabulka510591214[[#This Row],[KAPACITA SLUŽBY]]</f>
        <v>1.71</v>
      </c>
      <c r="T318">
        <f>ROUND((Tabulka510591214[[#This Row],[KAPACITA SLUŽBY]]/70)*100,2)</f>
        <v>5.71</v>
      </c>
      <c r="AA318">
        <v>5924626</v>
      </c>
      <c r="AB318" t="s">
        <v>623</v>
      </c>
    </row>
    <row r="319" spans="1:28" ht="39.950000000000003" customHeight="1">
      <c r="B319" s="77" t="s">
        <v>605</v>
      </c>
      <c r="C319" s="78">
        <v>0</v>
      </c>
      <c r="D319" s="81" t="s">
        <v>269</v>
      </c>
      <c r="E319" s="80">
        <v>47068531</v>
      </c>
      <c r="F319" s="81" t="s">
        <v>623</v>
      </c>
      <c r="G319" s="82">
        <v>9453230</v>
      </c>
      <c r="H319" s="83">
        <v>1</v>
      </c>
      <c r="I319" s="81" t="s">
        <v>562</v>
      </c>
      <c r="J319" s="81" t="s">
        <v>624</v>
      </c>
      <c r="K319" s="81" t="s">
        <v>608</v>
      </c>
      <c r="L319" s="81" t="s">
        <v>598</v>
      </c>
      <c r="M319" s="99">
        <v>27</v>
      </c>
      <c r="N319" s="99"/>
      <c r="O319" s="99">
        <v>27</v>
      </c>
      <c r="P319" s="99"/>
      <c r="Q319" s="99"/>
      <c r="R319" s="99"/>
      <c r="S319" s="98"/>
      <c r="AA319">
        <v>9453230</v>
      </c>
      <c r="AB319" t="s">
        <v>623</v>
      </c>
    </row>
    <row r="320" spans="1:28" ht="39.950000000000003" customHeight="1">
      <c r="B320" s="77" t="s">
        <v>605</v>
      </c>
      <c r="C320" s="78">
        <v>0</v>
      </c>
      <c r="D320" s="81" t="s">
        <v>269</v>
      </c>
      <c r="E320" s="80">
        <v>47068531</v>
      </c>
      <c r="F320" s="81" t="s">
        <v>623</v>
      </c>
      <c r="G320" s="82">
        <v>7530607</v>
      </c>
      <c r="H320" s="83">
        <v>1</v>
      </c>
      <c r="I320" s="81" t="s">
        <v>25</v>
      </c>
      <c r="J320" s="81" t="s">
        <v>607</v>
      </c>
      <c r="K320" s="81" t="s">
        <v>608</v>
      </c>
      <c r="L320" s="81" t="s">
        <v>609</v>
      </c>
      <c r="M320" s="84">
        <v>4</v>
      </c>
      <c r="N320" s="85">
        <v>4</v>
      </c>
      <c r="O320" s="84"/>
      <c r="P320" s="84"/>
      <c r="Q320" s="84"/>
      <c r="R320" s="84"/>
      <c r="S320" s="98">
        <f>Tabulka510591214[[#This Row],[Celkové maximální úvazky]]-Tabulka510591214[[#This Row],[KAPACITA SLUŽBY]]</f>
        <v>1.71</v>
      </c>
      <c r="T320">
        <f>ROUND((Tabulka510591214[[#This Row],[KAPACITA SLUŽBY]]/70)*100,2)</f>
        <v>5.71</v>
      </c>
      <c r="AA320">
        <v>7530607</v>
      </c>
      <c r="AB320" t="s">
        <v>623</v>
      </c>
    </row>
    <row r="321" spans="2:28" ht="39.950000000000003" customHeight="1">
      <c r="B321" s="77" t="s">
        <v>605</v>
      </c>
      <c r="C321" s="78">
        <v>0</v>
      </c>
      <c r="D321" s="81" t="s">
        <v>269</v>
      </c>
      <c r="E321" s="80">
        <v>47068531</v>
      </c>
      <c r="F321" s="81" t="s">
        <v>623</v>
      </c>
      <c r="G321" s="82">
        <v>5550618</v>
      </c>
      <c r="H321" s="83">
        <v>1</v>
      </c>
      <c r="I321" s="81" t="s">
        <v>79</v>
      </c>
      <c r="J321" s="81" t="s">
        <v>656</v>
      </c>
      <c r="K321" s="81" t="s">
        <v>636</v>
      </c>
      <c r="L321" s="81" t="s">
        <v>609</v>
      </c>
      <c r="M321" s="84">
        <v>2.9</v>
      </c>
      <c r="N321" s="85">
        <v>2.9</v>
      </c>
      <c r="O321" s="84"/>
      <c r="P321" s="84"/>
      <c r="Q321" s="84"/>
      <c r="R321" s="84"/>
      <c r="S321" s="98">
        <f>Tabulka510591214[[#This Row],[Celkové maximální úvazky]]-Tabulka510591214[[#This Row],[KAPACITA SLUŽBY]]</f>
        <v>1.2399999999999998</v>
      </c>
      <c r="T321">
        <f>ROUND((Tabulka510591214[[#This Row],[KAPACITA SLUŽBY]]/70)*100,2)</f>
        <v>4.1399999999999997</v>
      </c>
      <c r="AA321">
        <v>5550618</v>
      </c>
      <c r="AB321" t="s">
        <v>623</v>
      </c>
    </row>
    <row r="322" spans="2:28" ht="39.950000000000003" customHeight="1">
      <c r="B322" s="100" t="s">
        <v>605</v>
      </c>
      <c r="C322" s="78">
        <v>0</v>
      </c>
      <c r="D322" s="104" t="s">
        <v>269</v>
      </c>
      <c r="E322" s="103">
        <v>47068531</v>
      </c>
      <c r="F322" s="104" t="s">
        <v>623</v>
      </c>
      <c r="G322" s="105">
        <v>6798291</v>
      </c>
      <c r="H322" s="83">
        <v>1</v>
      </c>
      <c r="I322" s="104" t="s">
        <v>21</v>
      </c>
      <c r="J322" s="104" t="s">
        <v>618</v>
      </c>
      <c r="K322" s="104" t="s">
        <v>608</v>
      </c>
      <c r="L322" s="104" t="s">
        <v>629</v>
      </c>
      <c r="M322" s="107">
        <v>33100</v>
      </c>
      <c r="N322" s="107"/>
      <c r="O322" s="107"/>
      <c r="P322" s="107">
        <v>33100</v>
      </c>
      <c r="Q322" s="107"/>
      <c r="R322" s="107"/>
      <c r="S322" s="98"/>
      <c r="AA322">
        <v>6798291</v>
      </c>
      <c r="AB322" t="s">
        <v>623</v>
      </c>
    </row>
    <row r="323" spans="2:28" ht="39.950000000000003" customHeight="1">
      <c r="B323" s="77" t="s">
        <v>605</v>
      </c>
      <c r="C323" s="78">
        <v>1</v>
      </c>
      <c r="D323" s="81" t="s">
        <v>269</v>
      </c>
      <c r="E323" s="80">
        <v>47068531</v>
      </c>
      <c r="F323" s="81" t="s">
        <v>623</v>
      </c>
      <c r="G323" s="82">
        <v>6947606</v>
      </c>
      <c r="H323" s="83">
        <v>1</v>
      </c>
      <c r="I323" s="81" t="s">
        <v>37</v>
      </c>
      <c r="J323" s="81" t="s">
        <v>618</v>
      </c>
      <c r="K323" s="81" t="s">
        <v>608</v>
      </c>
      <c r="L323" s="81" t="s">
        <v>609</v>
      </c>
      <c r="M323" s="84">
        <v>32.65</v>
      </c>
      <c r="N323" s="85">
        <v>32.65</v>
      </c>
      <c r="O323" s="84"/>
      <c r="P323" s="84"/>
      <c r="Q323" s="84"/>
      <c r="R323" s="84"/>
      <c r="S323" s="98">
        <f>Tabulka510591214[[#This Row],[Celkové maximální úvazky]]-Tabulka510591214[[#This Row],[KAPACITA SLUŽBY]]</f>
        <v>13.990000000000002</v>
      </c>
      <c r="T323">
        <f>ROUND((Tabulka510591214[[#This Row],[KAPACITA SLUŽBY]]/70)*100,2)</f>
        <v>46.64</v>
      </c>
      <c r="AA323">
        <v>6947606</v>
      </c>
      <c r="AB323" t="s">
        <v>623</v>
      </c>
    </row>
    <row r="324" spans="2:28" ht="39.950000000000003" customHeight="1">
      <c r="B324" s="77" t="s">
        <v>605</v>
      </c>
      <c r="C324" s="78">
        <v>0</v>
      </c>
      <c r="D324" s="81" t="s">
        <v>269</v>
      </c>
      <c r="E324" s="80">
        <v>47068531</v>
      </c>
      <c r="F324" s="81" t="s">
        <v>623</v>
      </c>
      <c r="G324" s="82">
        <v>7727959</v>
      </c>
      <c r="H324" s="83">
        <v>1</v>
      </c>
      <c r="I324" s="81" t="s">
        <v>548</v>
      </c>
      <c r="J324" s="81" t="s">
        <v>624</v>
      </c>
      <c r="K324" s="81" t="s">
        <v>608</v>
      </c>
      <c r="L324" s="81" t="s">
        <v>609</v>
      </c>
      <c r="M324" s="84">
        <v>7</v>
      </c>
      <c r="N324" s="85">
        <v>7</v>
      </c>
      <c r="O324" s="84"/>
      <c r="P324" s="84"/>
      <c r="Q324" s="84"/>
      <c r="R324" s="84"/>
      <c r="S324" s="98">
        <f>Tabulka510591214[[#This Row],[Celkové maximální úvazky]]-Tabulka510591214[[#This Row],[KAPACITA SLUŽBY]]</f>
        <v>3</v>
      </c>
      <c r="T324">
        <f>ROUND((Tabulka510591214[[#This Row],[KAPACITA SLUŽBY]]/70)*100,2)</f>
        <v>10</v>
      </c>
      <c r="AA324">
        <v>7727959</v>
      </c>
      <c r="AB324" t="s">
        <v>623</v>
      </c>
    </row>
    <row r="325" spans="2:28" ht="39.950000000000003" customHeight="1">
      <c r="B325" s="77" t="s">
        <v>605</v>
      </c>
      <c r="C325" s="78">
        <v>0</v>
      </c>
      <c r="D325" s="81" t="s">
        <v>269</v>
      </c>
      <c r="E325" s="80">
        <v>47068531</v>
      </c>
      <c r="F325" s="81" t="s">
        <v>623</v>
      </c>
      <c r="G325" s="82">
        <v>2463656</v>
      </c>
      <c r="H325" s="83">
        <v>1</v>
      </c>
      <c r="I325" s="81" t="s">
        <v>414</v>
      </c>
      <c r="J325" s="81" t="s">
        <v>607</v>
      </c>
      <c r="K325" s="81" t="s">
        <v>608</v>
      </c>
      <c r="L325" s="81" t="s">
        <v>609</v>
      </c>
      <c r="M325" s="84">
        <v>3.5</v>
      </c>
      <c r="N325" s="85">
        <v>3.5</v>
      </c>
      <c r="O325" s="84"/>
      <c r="P325" s="84"/>
      <c r="Q325" s="84"/>
      <c r="R325" s="84"/>
      <c r="S325" s="98">
        <f>Tabulka510591214[[#This Row],[Celkové maximální úvazky]]-Tabulka510591214[[#This Row],[KAPACITA SLUŽBY]]</f>
        <v>1.5</v>
      </c>
      <c r="T325">
        <f>ROUND((Tabulka510591214[[#This Row],[KAPACITA SLUŽBY]]/70)*100,2)</f>
        <v>5</v>
      </c>
      <c r="AA325">
        <v>2463656</v>
      </c>
      <c r="AB325" t="s">
        <v>623</v>
      </c>
    </row>
    <row r="326" spans="2:28" ht="39.950000000000003" customHeight="1">
      <c r="B326" s="77" t="s">
        <v>605</v>
      </c>
      <c r="C326" s="78">
        <v>0</v>
      </c>
      <c r="D326" s="79" t="s">
        <v>271</v>
      </c>
      <c r="E326" s="80">
        <v>47084359</v>
      </c>
      <c r="F326" s="81" t="s">
        <v>623</v>
      </c>
      <c r="G326" s="115">
        <v>8969738</v>
      </c>
      <c r="H326" s="83">
        <v>1</v>
      </c>
      <c r="I326" s="81" t="s">
        <v>46</v>
      </c>
      <c r="J326" s="81" t="s">
        <v>635</v>
      </c>
      <c r="K326" s="81" t="s">
        <v>658</v>
      </c>
      <c r="L326" s="81" t="s">
        <v>609</v>
      </c>
      <c r="M326" s="84">
        <v>2</v>
      </c>
      <c r="N326" s="85">
        <v>2</v>
      </c>
      <c r="O326" s="84"/>
      <c r="P326" s="84"/>
      <c r="Q326" s="84"/>
      <c r="R326" s="84"/>
      <c r="S326" s="98">
        <f>Tabulka510591214[[#This Row],[Celkové maximální úvazky]]-Tabulka510591214[[#This Row],[KAPACITA SLUŽBY]]</f>
        <v>0.85999999999999988</v>
      </c>
      <c r="T326">
        <f>ROUND((Tabulka510591214[[#This Row],[KAPACITA SLUŽBY]]/70)*100,2)</f>
        <v>2.86</v>
      </c>
      <c r="AA326">
        <v>8969738</v>
      </c>
      <c r="AB326" t="s">
        <v>623</v>
      </c>
    </row>
    <row r="327" spans="2:28" ht="39.950000000000003" customHeight="1">
      <c r="B327" s="100" t="s">
        <v>605</v>
      </c>
      <c r="C327" s="78">
        <v>1</v>
      </c>
      <c r="D327" s="102" t="s">
        <v>271</v>
      </c>
      <c r="E327" s="103">
        <v>47084359</v>
      </c>
      <c r="F327" s="104" t="s">
        <v>623</v>
      </c>
      <c r="G327" s="105">
        <v>4473545</v>
      </c>
      <c r="H327" s="83">
        <v>1</v>
      </c>
      <c r="I327" s="104" t="s">
        <v>21</v>
      </c>
      <c r="J327" s="104" t="s">
        <v>618</v>
      </c>
      <c r="K327" s="104" t="s">
        <v>658</v>
      </c>
      <c r="L327" s="104" t="s">
        <v>629</v>
      </c>
      <c r="M327" s="107">
        <v>10300</v>
      </c>
      <c r="N327" s="107"/>
      <c r="O327" s="107"/>
      <c r="P327" s="107">
        <v>10300</v>
      </c>
      <c r="Q327" s="107"/>
      <c r="R327" s="107"/>
      <c r="S327" s="98"/>
      <c r="AA327">
        <v>4473545</v>
      </c>
      <c r="AB327" t="s">
        <v>623</v>
      </c>
    </row>
    <row r="328" spans="2:28" ht="39.950000000000003" customHeight="1">
      <c r="B328" s="77" t="s">
        <v>605</v>
      </c>
      <c r="C328" s="78">
        <v>0</v>
      </c>
      <c r="D328" s="79" t="s">
        <v>271</v>
      </c>
      <c r="E328" s="80">
        <v>47084359</v>
      </c>
      <c r="F328" s="81" t="s">
        <v>623</v>
      </c>
      <c r="G328" s="82">
        <v>7371646</v>
      </c>
      <c r="H328" s="83">
        <v>1</v>
      </c>
      <c r="I328" s="81" t="s">
        <v>37</v>
      </c>
      <c r="J328" s="81" t="s">
        <v>618</v>
      </c>
      <c r="K328" s="81" t="s">
        <v>658</v>
      </c>
      <c r="L328" s="81" t="s">
        <v>609</v>
      </c>
      <c r="M328" s="84">
        <v>3.5</v>
      </c>
      <c r="N328" s="85">
        <v>3.5</v>
      </c>
      <c r="O328" s="84"/>
      <c r="P328" s="84"/>
      <c r="Q328" s="84"/>
      <c r="R328" s="84"/>
      <c r="S328" s="98">
        <f>Tabulka510591214[[#This Row],[Celkové maximální úvazky]]-Tabulka510591214[[#This Row],[KAPACITA SLUŽBY]]</f>
        <v>1.5</v>
      </c>
      <c r="T328">
        <f>ROUND((Tabulka510591214[[#This Row],[KAPACITA SLUŽBY]]/70)*100,2)</f>
        <v>5</v>
      </c>
      <c r="AA328">
        <v>7371646</v>
      </c>
      <c r="AB328" t="s">
        <v>623</v>
      </c>
    </row>
    <row r="329" spans="2:28" ht="39.950000000000003" customHeight="1">
      <c r="B329" s="77" t="s">
        <v>605</v>
      </c>
      <c r="C329" s="78">
        <v>0</v>
      </c>
      <c r="D329" s="79" t="s">
        <v>271</v>
      </c>
      <c r="E329" s="80">
        <v>47084359</v>
      </c>
      <c r="F329" s="81" t="s">
        <v>623</v>
      </c>
      <c r="G329" s="82">
        <v>7456323</v>
      </c>
      <c r="H329" s="83">
        <v>1</v>
      </c>
      <c r="I329" s="81" t="s">
        <v>26</v>
      </c>
      <c r="J329" s="81" t="s">
        <v>618</v>
      </c>
      <c r="K329" s="81" t="s">
        <v>658</v>
      </c>
      <c r="L329" s="81" t="s">
        <v>609</v>
      </c>
      <c r="M329" s="84">
        <v>2</v>
      </c>
      <c r="N329" s="85">
        <v>2</v>
      </c>
      <c r="O329" s="84"/>
      <c r="P329" s="84"/>
      <c r="Q329" s="84"/>
      <c r="R329" s="84"/>
      <c r="S329" s="98">
        <f>Tabulka510591214[[#This Row],[Celkové maximální úvazky]]-Tabulka510591214[[#This Row],[KAPACITA SLUŽBY]]</f>
        <v>0.85999999999999988</v>
      </c>
      <c r="T329">
        <f>ROUND((Tabulka510591214[[#This Row],[KAPACITA SLUŽBY]]/70)*100,2)</f>
        <v>2.86</v>
      </c>
      <c r="AA329">
        <v>7456323</v>
      </c>
      <c r="AB329" t="s">
        <v>623</v>
      </c>
    </row>
    <row r="330" spans="2:28" ht="39.950000000000003" customHeight="1">
      <c r="B330" s="77" t="s">
        <v>605</v>
      </c>
      <c r="C330" s="78">
        <v>1</v>
      </c>
      <c r="D330" s="81" t="s">
        <v>273</v>
      </c>
      <c r="E330" s="80" t="s">
        <v>274</v>
      </c>
      <c r="F330" s="81" t="s">
        <v>606</v>
      </c>
      <c r="G330" s="82">
        <v>1612017</v>
      </c>
      <c r="H330" s="83">
        <v>1</v>
      </c>
      <c r="I330" s="81" t="s">
        <v>25</v>
      </c>
      <c r="J330" s="81" t="s">
        <v>618</v>
      </c>
      <c r="K330" s="81" t="s">
        <v>638</v>
      </c>
      <c r="L330" s="81" t="s">
        <v>609</v>
      </c>
      <c r="M330" s="84">
        <v>1.75</v>
      </c>
      <c r="N330" s="85">
        <v>1.75</v>
      </c>
      <c r="O330" s="84"/>
      <c r="P330" s="84"/>
      <c r="Q330" s="84"/>
      <c r="R330" s="84"/>
      <c r="S330" s="98">
        <f>Tabulka510591214[[#This Row],[Celkové maximální úvazky]]-Tabulka510591214[[#This Row],[KAPACITA SLUŽBY]]</f>
        <v>0.75</v>
      </c>
      <c r="T330">
        <f>ROUND((Tabulka510591214[[#This Row],[KAPACITA SLUŽBY]]/70)*100,2)</f>
        <v>2.5</v>
      </c>
      <c r="AA330">
        <v>1612017</v>
      </c>
      <c r="AB330" t="s">
        <v>606</v>
      </c>
    </row>
    <row r="331" spans="2:28" ht="39.950000000000003" customHeight="1">
      <c r="B331" s="77" t="s">
        <v>605</v>
      </c>
      <c r="C331" s="78">
        <v>0</v>
      </c>
      <c r="D331" s="81" t="s">
        <v>273</v>
      </c>
      <c r="E331" s="80" t="s">
        <v>274</v>
      </c>
      <c r="F331" s="81" t="s">
        <v>606</v>
      </c>
      <c r="G331" s="82">
        <v>6018085</v>
      </c>
      <c r="H331" s="83">
        <v>1</v>
      </c>
      <c r="I331" s="81" t="s">
        <v>46</v>
      </c>
      <c r="J331" s="81" t="s">
        <v>618</v>
      </c>
      <c r="K331" s="81" t="s">
        <v>638</v>
      </c>
      <c r="L331" s="81" t="s">
        <v>609</v>
      </c>
      <c r="M331" s="84">
        <v>0.25</v>
      </c>
      <c r="N331" s="85">
        <v>0.25</v>
      </c>
      <c r="O331" s="84"/>
      <c r="P331" s="84"/>
      <c r="Q331" s="84"/>
      <c r="R331" s="84"/>
      <c r="S331" s="98">
        <f>Tabulka510591214[[#This Row],[Celkové maximální úvazky]]-Tabulka510591214[[#This Row],[KAPACITA SLUŽBY]]</f>
        <v>0.10999999999999999</v>
      </c>
      <c r="T331">
        <f>ROUND((Tabulka510591214[[#This Row],[KAPACITA SLUŽBY]]/70)*100,2)</f>
        <v>0.36</v>
      </c>
      <c r="AA331">
        <v>6018085</v>
      </c>
      <c r="AB331" t="s">
        <v>606</v>
      </c>
    </row>
    <row r="332" spans="2:28" ht="39.950000000000003" customHeight="1">
      <c r="B332" s="100" t="s">
        <v>605</v>
      </c>
      <c r="C332" s="78">
        <v>0</v>
      </c>
      <c r="D332" s="104" t="s">
        <v>273</v>
      </c>
      <c r="E332" s="103" t="s">
        <v>274</v>
      </c>
      <c r="F332" s="104" t="s">
        <v>606</v>
      </c>
      <c r="G332" s="105">
        <v>5792238</v>
      </c>
      <c r="H332" s="83">
        <v>1</v>
      </c>
      <c r="I332" s="104" t="s">
        <v>21</v>
      </c>
      <c r="J332" s="104" t="s">
        <v>618</v>
      </c>
      <c r="K332" s="104" t="s">
        <v>638</v>
      </c>
      <c r="L332" s="104" t="s">
        <v>629</v>
      </c>
      <c r="M332" s="107">
        <v>8000</v>
      </c>
      <c r="N332" s="107"/>
      <c r="O332" s="107"/>
      <c r="P332" s="107">
        <v>8000</v>
      </c>
      <c r="Q332" s="107"/>
      <c r="R332" s="107"/>
      <c r="S332" s="98"/>
      <c r="AA332">
        <v>5792238</v>
      </c>
      <c r="AB332" t="s">
        <v>606</v>
      </c>
    </row>
    <row r="333" spans="2:28" ht="39.950000000000003" customHeight="1">
      <c r="B333" s="77" t="s">
        <v>605</v>
      </c>
      <c r="C333" s="78">
        <v>0</v>
      </c>
      <c r="D333" s="81" t="s">
        <v>273</v>
      </c>
      <c r="E333" s="80" t="s">
        <v>274</v>
      </c>
      <c r="F333" s="81" t="s">
        <v>606</v>
      </c>
      <c r="G333" s="82">
        <v>3819128</v>
      </c>
      <c r="H333" s="83">
        <v>1</v>
      </c>
      <c r="I333" s="81" t="s">
        <v>37</v>
      </c>
      <c r="J333" s="81" t="s">
        <v>618</v>
      </c>
      <c r="K333" s="81" t="s">
        <v>638</v>
      </c>
      <c r="L333" s="81" t="s">
        <v>609</v>
      </c>
      <c r="M333" s="84">
        <v>2.2999999999999998</v>
      </c>
      <c r="N333" s="85">
        <v>2.2999999999999998</v>
      </c>
      <c r="O333" s="84"/>
      <c r="P333" s="84"/>
      <c r="Q333" s="84"/>
      <c r="R333" s="84"/>
      <c r="S333" s="98">
        <f>Tabulka510591214[[#This Row],[Celkové maximální úvazky]]-Tabulka510591214[[#This Row],[KAPACITA SLUŽBY]]</f>
        <v>0.99000000000000021</v>
      </c>
      <c r="T333">
        <f>ROUND((Tabulka510591214[[#This Row],[KAPACITA SLUŽBY]]/70)*100,2)</f>
        <v>3.29</v>
      </c>
      <c r="AA333">
        <v>3819128</v>
      </c>
      <c r="AB333" t="s">
        <v>606</v>
      </c>
    </row>
    <row r="334" spans="2:28" ht="39.950000000000003" customHeight="1">
      <c r="B334" s="77" t="s">
        <v>605</v>
      </c>
      <c r="C334" s="78">
        <v>1</v>
      </c>
      <c r="D334" s="79" t="s">
        <v>275</v>
      </c>
      <c r="E334" s="80">
        <v>69634246</v>
      </c>
      <c r="F334" s="81" t="s">
        <v>696</v>
      </c>
      <c r="G334" s="82">
        <v>9976890</v>
      </c>
      <c r="H334" s="83">
        <v>1</v>
      </c>
      <c r="I334" s="81" t="s">
        <v>610</v>
      </c>
      <c r="J334" s="81" t="s">
        <v>618</v>
      </c>
      <c r="K334" s="81" t="s">
        <v>625</v>
      </c>
      <c r="L334" s="81" t="s">
        <v>598</v>
      </c>
      <c r="M334" s="99">
        <v>14</v>
      </c>
      <c r="N334" s="99"/>
      <c r="O334" s="99">
        <v>14</v>
      </c>
      <c r="P334" s="99"/>
      <c r="Q334" s="99"/>
      <c r="R334" s="99"/>
      <c r="S334" s="98"/>
      <c r="AA334">
        <v>9976890</v>
      </c>
      <c r="AB334" t="s">
        <v>696</v>
      </c>
    </row>
    <row r="335" spans="2:28" ht="39.950000000000003" customHeight="1">
      <c r="B335" s="77" t="s">
        <v>605</v>
      </c>
      <c r="C335" s="78">
        <v>0</v>
      </c>
      <c r="D335" s="79" t="s">
        <v>279</v>
      </c>
      <c r="E335" s="80">
        <v>24151262</v>
      </c>
      <c r="F335" s="81" t="s">
        <v>606</v>
      </c>
      <c r="G335" s="82">
        <v>8074825</v>
      </c>
      <c r="H335" s="83">
        <v>1</v>
      </c>
      <c r="I335" s="81" t="s">
        <v>610</v>
      </c>
      <c r="J335" s="81" t="s">
        <v>646</v>
      </c>
      <c r="K335" s="81" t="s">
        <v>636</v>
      </c>
      <c r="L335" s="81" t="s">
        <v>598</v>
      </c>
      <c r="M335" s="99">
        <v>3</v>
      </c>
      <c r="N335" s="99"/>
      <c r="O335" s="99">
        <v>3</v>
      </c>
      <c r="P335" s="99"/>
      <c r="Q335" s="99"/>
      <c r="R335" s="99"/>
      <c r="S335" s="98"/>
      <c r="AA335">
        <v>8074825</v>
      </c>
      <c r="AB335" t="s">
        <v>606</v>
      </c>
    </row>
    <row r="336" spans="2:28" ht="39.950000000000003" customHeight="1">
      <c r="B336" s="100" t="s">
        <v>605</v>
      </c>
      <c r="C336" s="78">
        <v>0</v>
      </c>
      <c r="D336" s="102" t="s">
        <v>279</v>
      </c>
      <c r="E336" s="103">
        <v>24151262</v>
      </c>
      <c r="F336" s="104" t="s">
        <v>606</v>
      </c>
      <c r="G336" s="105">
        <v>9511020</v>
      </c>
      <c r="H336" s="83">
        <v>1</v>
      </c>
      <c r="I336" s="104" t="s">
        <v>21</v>
      </c>
      <c r="J336" s="104" t="s">
        <v>646</v>
      </c>
      <c r="K336" s="104" t="s">
        <v>636</v>
      </c>
      <c r="L336" s="104" t="s">
        <v>629</v>
      </c>
      <c r="M336" s="107">
        <v>9200</v>
      </c>
      <c r="N336" s="107"/>
      <c r="O336" s="107"/>
      <c r="P336" s="107">
        <v>9200</v>
      </c>
      <c r="Q336" s="107"/>
      <c r="R336" s="107"/>
      <c r="S336" s="98"/>
      <c r="AA336">
        <v>9511020</v>
      </c>
      <c r="AB336" t="s">
        <v>606</v>
      </c>
    </row>
    <row r="337" spans="2:28" ht="39.950000000000003" customHeight="1">
      <c r="B337" s="77" t="s">
        <v>605</v>
      </c>
      <c r="C337" s="78">
        <v>1</v>
      </c>
      <c r="D337" s="79" t="s">
        <v>279</v>
      </c>
      <c r="E337" s="80">
        <v>24151262</v>
      </c>
      <c r="F337" s="81" t="s">
        <v>606</v>
      </c>
      <c r="G337" s="82">
        <v>6907277</v>
      </c>
      <c r="H337" s="83">
        <v>1</v>
      </c>
      <c r="I337" s="81" t="s">
        <v>26</v>
      </c>
      <c r="J337" s="81" t="s">
        <v>646</v>
      </c>
      <c r="K337" s="81" t="s">
        <v>636</v>
      </c>
      <c r="L337" s="81" t="s">
        <v>609</v>
      </c>
      <c r="M337" s="84">
        <v>5.51</v>
      </c>
      <c r="N337" s="85">
        <v>5.51</v>
      </c>
      <c r="O337" s="84"/>
      <c r="P337" s="84"/>
      <c r="Q337" s="84"/>
      <c r="R337" s="84"/>
      <c r="S337" s="98">
        <f>Tabulka510591214[[#This Row],[Celkové maximální úvazky]]-Tabulka510591214[[#This Row],[KAPACITA SLUŽBY]]</f>
        <v>2.3600000000000003</v>
      </c>
      <c r="T337">
        <f>ROUND((Tabulka510591214[[#This Row],[KAPACITA SLUŽBY]]/70)*100,2)</f>
        <v>7.87</v>
      </c>
      <c r="AA337">
        <v>6907277</v>
      </c>
      <c r="AB337" t="s">
        <v>606</v>
      </c>
    </row>
    <row r="338" spans="2:28" ht="39.950000000000003" customHeight="1">
      <c r="B338" s="77" t="s">
        <v>605</v>
      </c>
      <c r="C338" s="78">
        <v>0</v>
      </c>
      <c r="D338" s="113" t="s">
        <v>279</v>
      </c>
      <c r="E338" s="80">
        <v>24151262</v>
      </c>
      <c r="F338" s="81" t="s">
        <v>606</v>
      </c>
      <c r="G338" s="82">
        <v>9180475</v>
      </c>
      <c r="H338" s="83">
        <v>1</v>
      </c>
      <c r="I338" s="81" t="s">
        <v>80</v>
      </c>
      <c r="J338" s="81" t="s">
        <v>646</v>
      </c>
      <c r="K338" s="81" t="s">
        <v>636</v>
      </c>
      <c r="L338" s="81" t="s">
        <v>598</v>
      </c>
      <c r="M338" s="99">
        <v>10</v>
      </c>
      <c r="N338" s="99"/>
      <c r="O338" s="99">
        <v>10</v>
      </c>
      <c r="P338" s="99"/>
      <c r="Q338" s="99"/>
      <c r="R338" s="99"/>
      <c r="S338" s="98"/>
      <c r="AA338">
        <v>9180475</v>
      </c>
      <c r="AB338" t="s">
        <v>606</v>
      </c>
    </row>
    <row r="339" spans="2:28" ht="39.950000000000003" customHeight="1">
      <c r="B339" s="77" t="s">
        <v>605</v>
      </c>
      <c r="C339" s="78">
        <v>1</v>
      </c>
      <c r="D339" s="79" t="s">
        <v>281</v>
      </c>
      <c r="E339" s="80">
        <v>70929688</v>
      </c>
      <c r="F339" s="81" t="s">
        <v>606</v>
      </c>
      <c r="G339" s="82">
        <v>7823716</v>
      </c>
      <c r="H339" s="83">
        <v>1</v>
      </c>
      <c r="I339" s="81" t="s">
        <v>46</v>
      </c>
      <c r="J339" s="81" t="s">
        <v>635</v>
      </c>
      <c r="K339" s="81" t="s">
        <v>631</v>
      </c>
      <c r="L339" s="81" t="s">
        <v>609</v>
      </c>
      <c r="M339" s="84">
        <v>2.58</v>
      </c>
      <c r="N339" s="85">
        <v>2.58</v>
      </c>
      <c r="O339" s="84"/>
      <c r="P339" s="84"/>
      <c r="Q339" s="84"/>
      <c r="R339" s="84"/>
      <c r="S339" s="98">
        <f>Tabulka510591214[[#This Row],[Celkové maximální úvazky]]-Tabulka510591214[[#This Row],[KAPACITA SLUŽBY]]</f>
        <v>1.1099999999999999</v>
      </c>
      <c r="T339">
        <f>ROUND((Tabulka510591214[[#This Row],[KAPACITA SLUŽBY]]/70)*100,2)</f>
        <v>3.69</v>
      </c>
      <c r="AA339">
        <v>7823716</v>
      </c>
      <c r="AB339" t="s">
        <v>606</v>
      </c>
    </row>
    <row r="340" spans="2:28" ht="39.950000000000003" customHeight="1">
      <c r="B340" s="100" t="s">
        <v>605</v>
      </c>
      <c r="C340" s="78">
        <v>1</v>
      </c>
      <c r="D340" s="102" t="s">
        <v>283</v>
      </c>
      <c r="E340" s="103">
        <v>27435610</v>
      </c>
      <c r="F340" s="104" t="s">
        <v>606</v>
      </c>
      <c r="G340" s="105">
        <v>1052293</v>
      </c>
      <c r="H340" s="83">
        <v>1</v>
      </c>
      <c r="I340" s="104" t="s">
        <v>21</v>
      </c>
      <c r="J340" s="104" t="s">
        <v>646</v>
      </c>
      <c r="K340" s="104" t="s">
        <v>625</v>
      </c>
      <c r="L340" s="104" t="s">
        <v>629</v>
      </c>
      <c r="M340" s="107">
        <v>8100</v>
      </c>
      <c r="N340" s="107"/>
      <c r="O340" s="107"/>
      <c r="P340" s="107">
        <v>8100</v>
      </c>
      <c r="Q340" s="107"/>
      <c r="R340" s="107"/>
      <c r="S340" s="98"/>
      <c r="AA340">
        <v>1052293</v>
      </c>
      <c r="AB340" t="s">
        <v>606</v>
      </c>
    </row>
    <row r="341" spans="2:28" ht="39.950000000000003" customHeight="1">
      <c r="B341" s="77" t="s">
        <v>605</v>
      </c>
      <c r="C341" s="78">
        <v>0</v>
      </c>
      <c r="D341" s="79" t="s">
        <v>283</v>
      </c>
      <c r="E341" s="80">
        <v>27435610</v>
      </c>
      <c r="F341" s="81" t="s">
        <v>606</v>
      </c>
      <c r="G341" s="82">
        <v>7829424</v>
      </c>
      <c r="H341" s="83">
        <v>1</v>
      </c>
      <c r="I341" s="81" t="s">
        <v>548</v>
      </c>
      <c r="J341" s="81" t="s">
        <v>624</v>
      </c>
      <c r="K341" s="81" t="s">
        <v>625</v>
      </c>
      <c r="L341" s="81" t="s">
        <v>609</v>
      </c>
      <c r="M341" s="84">
        <v>3</v>
      </c>
      <c r="N341" s="85">
        <v>3</v>
      </c>
      <c r="O341" s="84"/>
      <c r="P341" s="84"/>
      <c r="Q341" s="84"/>
      <c r="R341" s="84"/>
      <c r="S341" s="98">
        <f>Tabulka510591214[[#This Row],[Celkové maximální úvazky]]-Tabulka510591214[[#This Row],[KAPACITA SLUŽBY]]</f>
        <v>1.29</v>
      </c>
      <c r="T341">
        <f>ROUND((Tabulka510591214[[#This Row],[KAPACITA SLUŽBY]]/70)*100,2)</f>
        <v>4.29</v>
      </c>
      <c r="AA341">
        <v>7829424</v>
      </c>
      <c r="AB341" t="s">
        <v>606</v>
      </c>
    </row>
    <row r="342" spans="2:28" ht="39.950000000000003" customHeight="1">
      <c r="B342" s="77" t="s">
        <v>605</v>
      </c>
      <c r="C342" s="78">
        <v>0</v>
      </c>
      <c r="D342" s="79" t="s">
        <v>283</v>
      </c>
      <c r="E342" s="80">
        <v>27435610</v>
      </c>
      <c r="F342" s="81" t="s">
        <v>606</v>
      </c>
      <c r="G342" s="82">
        <v>7149586</v>
      </c>
      <c r="H342" s="83">
        <v>1</v>
      </c>
      <c r="I342" s="81" t="s">
        <v>26</v>
      </c>
      <c r="J342" s="81" t="s">
        <v>618</v>
      </c>
      <c r="K342" s="81" t="s">
        <v>625</v>
      </c>
      <c r="L342" s="81" t="s">
        <v>609</v>
      </c>
      <c r="M342" s="84">
        <v>0.5</v>
      </c>
      <c r="N342" s="85">
        <v>0.5</v>
      </c>
      <c r="O342" s="84"/>
      <c r="P342" s="84"/>
      <c r="Q342" s="84"/>
      <c r="R342" s="84"/>
      <c r="S342" s="98">
        <f>Tabulka510591214[[#This Row],[Celkové maximální úvazky]]-Tabulka510591214[[#This Row],[KAPACITA SLUŽBY]]</f>
        <v>0.20999999999999996</v>
      </c>
      <c r="T342">
        <f>ROUND((Tabulka510591214[[#This Row],[KAPACITA SLUŽBY]]/70)*100,2)</f>
        <v>0.71</v>
      </c>
      <c r="AA342">
        <v>7149586</v>
      </c>
      <c r="AB342" t="s">
        <v>606</v>
      </c>
    </row>
    <row r="343" spans="2:28" ht="39.950000000000003" customHeight="1">
      <c r="B343" s="77" t="s">
        <v>605</v>
      </c>
      <c r="C343" s="78">
        <v>1</v>
      </c>
      <c r="D343" s="79" t="s">
        <v>285</v>
      </c>
      <c r="E343" s="80">
        <v>75009889</v>
      </c>
      <c r="F343" s="81" t="s">
        <v>632</v>
      </c>
      <c r="G343" s="82">
        <v>1128473</v>
      </c>
      <c r="H343" s="83">
        <v>1</v>
      </c>
      <c r="I343" s="81" t="s">
        <v>49</v>
      </c>
      <c r="J343" s="81" t="s">
        <v>633</v>
      </c>
      <c r="K343" s="81" t="s">
        <v>636</v>
      </c>
      <c r="L343" s="81" t="s">
        <v>598</v>
      </c>
      <c r="M343" s="99">
        <v>40</v>
      </c>
      <c r="N343" s="99"/>
      <c r="O343" s="99">
        <v>40</v>
      </c>
      <c r="P343" s="99"/>
      <c r="Q343" s="99"/>
      <c r="R343" s="99"/>
      <c r="S343" s="98"/>
      <c r="AA343">
        <v>1128473</v>
      </c>
      <c r="AB343" t="s">
        <v>632</v>
      </c>
    </row>
    <row r="344" spans="2:28" ht="39.950000000000003" customHeight="1">
      <c r="B344" s="77" t="s">
        <v>605</v>
      </c>
      <c r="C344" s="78">
        <v>0</v>
      </c>
      <c r="D344" s="79" t="s">
        <v>285</v>
      </c>
      <c r="E344" s="80">
        <v>75009889</v>
      </c>
      <c r="F344" s="81" t="s">
        <v>632</v>
      </c>
      <c r="G344" s="82">
        <v>7402278</v>
      </c>
      <c r="H344" s="83">
        <v>1</v>
      </c>
      <c r="I344" s="81" t="s">
        <v>50</v>
      </c>
      <c r="J344" s="81" t="s">
        <v>633</v>
      </c>
      <c r="K344" s="81" t="s">
        <v>636</v>
      </c>
      <c r="L344" s="81" t="s">
        <v>598</v>
      </c>
      <c r="M344" s="99">
        <v>10</v>
      </c>
      <c r="N344" s="99"/>
      <c r="O344" s="99">
        <v>10</v>
      </c>
      <c r="P344" s="99"/>
      <c r="Q344" s="99"/>
      <c r="R344" s="99"/>
      <c r="S344" s="98"/>
      <c r="AA344">
        <v>7402278</v>
      </c>
      <c r="AB344" t="s">
        <v>632</v>
      </c>
    </row>
    <row r="345" spans="2:28" ht="39.950000000000003" customHeight="1">
      <c r="B345" s="77" t="s">
        <v>605</v>
      </c>
      <c r="C345" s="78">
        <v>1</v>
      </c>
      <c r="D345" s="79" t="s">
        <v>571</v>
      </c>
      <c r="E345" s="80">
        <v>42731500</v>
      </c>
      <c r="F345" s="81" t="s">
        <v>606</v>
      </c>
      <c r="G345" s="82">
        <v>6946625</v>
      </c>
      <c r="H345" s="83">
        <v>1</v>
      </c>
      <c r="I345" s="81" t="s">
        <v>562</v>
      </c>
      <c r="J345" s="81" t="s">
        <v>626</v>
      </c>
      <c r="K345" s="81" t="s">
        <v>608</v>
      </c>
      <c r="L345" s="81" t="s">
        <v>598</v>
      </c>
      <c r="M345" s="99">
        <v>21</v>
      </c>
      <c r="N345" s="99"/>
      <c r="O345" s="99">
        <v>21</v>
      </c>
      <c r="P345" s="99"/>
      <c r="Q345" s="99"/>
      <c r="R345" s="99"/>
      <c r="S345" s="98"/>
      <c r="AA345">
        <v>6946625</v>
      </c>
      <c r="AB345" t="s">
        <v>606</v>
      </c>
    </row>
    <row r="346" spans="2:28" ht="39.950000000000003" customHeight="1">
      <c r="B346" s="77" t="s">
        <v>605</v>
      </c>
      <c r="C346" s="78">
        <v>1</v>
      </c>
      <c r="D346" s="79" t="s">
        <v>287</v>
      </c>
      <c r="E346" s="80" t="s">
        <v>697</v>
      </c>
      <c r="F346" s="81" t="s">
        <v>606</v>
      </c>
      <c r="G346" s="82">
        <v>3101074</v>
      </c>
      <c r="H346" s="83">
        <v>1</v>
      </c>
      <c r="I346" s="81" t="s">
        <v>37</v>
      </c>
      <c r="J346" s="81" t="s">
        <v>618</v>
      </c>
      <c r="K346" s="81" t="s">
        <v>614</v>
      </c>
      <c r="L346" s="81" t="s">
        <v>609</v>
      </c>
      <c r="M346" s="84">
        <v>6</v>
      </c>
      <c r="N346" s="85">
        <v>6</v>
      </c>
      <c r="O346" s="84"/>
      <c r="P346" s="84"/>
      <c r="Q346" s="84"/>
      <c r="R346" s="84"/>
      <c r="S346" s="98">
        <f>Tabulka510591214[[#This Row],[Celkové maximální úvazky]]-Tabulka510591214[[#This Row],[KAPACITA SLUŽBY]]</f>
        <v>2.5700000000000003</v>
      </c>
      <c r="T346">
        <f>ROUND((Tabulka510591214[[#This Row],[KAPACITA SLUŽBY]]/70)*100,2)</f>
        <v>8.57</v>
      </c>
      <c r="AA346">
        <v>3101074</v>
      </c>
      <c r="AB346" t="s">
        <v>606</v>
      </c>
    </row>
    <row r="347" spans="2:28" ht="39.950000000000003" customHeight="1">
      <c r="B347" s="77" t="s">
        <v>605</v>
      </c>
      <c r="C347" s="78">
        <v>0</v>
      </c>
      <c r="D347" s="79" t="s">
        <v>289</v>
      </c>
      <c r="E347" s="80">
        <v>62695487</v>
      </c>
      <c r="F347" s="81" t="s">
        <v>606</v>
      </c>
      <c r="G347" s="82">
        <v>9126372</v>
      </c>
      <c r="H347" s="83">
        <v>1</v>
      </c>
      <c r="I347" s="81" t="s">
        <v>291</v>
      </c>
      <c r="J347" s="81" t="s">
        <v>640</v>
      </c>
      <c r="K347" s="81" t="s">
        <v>655</v>
      </c>
      <c r="L347" s="81" t="s">
        <v>609</v>
      </c>
      <c r="M347" s="84">
        <v>3.9</v>
      </c>
      <c r="N347" s="85">
        <v>3.9</v>
      </c>
      <c r="O347" s="84"/>
      <c r="P347" s="84"/>
      <c r="Q347" s="84"/>
      <c r="R347" s="84"/>
      <c r="S347" s="98">
        <f>Tabulka510591214[[#This Row],[Celkové maximální úvazky]]-Tabulka510591214[[#This Row],[KAPACITA SLUŽBY]]</f>
        <v>1.6700000000000004</v>
      </c>
      <c r="T347">
        <f>ROUND((Tabulka510591214[[#This Row],[KAPACITA SLUŽBY]]/70)*100,2)</f>
        <v>5.57</v>
      </c>
      <c r="AA347">
        <v>9126372</v>
      </c>
      <c r="AB347" t="s">
        <v>606</v>
      </c>
    </row>
    <row r="348" spans="2:28" ht="39.950000000000003" customHeight="1">
      <c r="B348" s="77" t="s">
        <v>605</v>
      </c>
      <c r="C348" s="78">
        <v>0</v>
      </c>
      <c r="D348" s="79" t="s">
        <v>289</v>
      </c>
      <c r="E348" s="80">
        <v>62695487</v>
      </c>
      <c r="F348" s="81" t="s">
        <v>606</v>
      </c>
      <c r="G348" s="82">
        <v>2073130</v>
      </c>
      <c r="H348" s="83">
        <v>1</v>
      </c>
      <c r="I348" s="81" t="s">
        <v>46</v>
      </c>
      <c r="J348" s="81" t="s">
        <v>640</v>
      </c>
      <c r="K348" s="81" t="s">
        <v>698</v>
      </c>
      <c r="L348" s="81" t="s">
        <v>609</v>
      </c>
      <c r="M348" s="84">
        <v>1.1000000000000001</v>
      </c>
      <c r="N348" s="85">
        <v>1.1000000000000001</v>
      </c>
      <c r="O348" s="84"/>
      <c r="P348" s="84"/>
      <c r="Q348" s="84"/>
      <c r="R348" s="84"/>
      <c r="S348" s="98">
        <f>Tabulka510591214[[#This Row],[Celkové maximální úvazky]]-Tabulka510591214[[#This Row],[KAPACITA SLUŽBY]]</f>
        <v>0.47</v>
      </c>
      <c r="T348">
        <f>ROUND((Tabulka510591214[[#This Row],[KAPACITA SLUŽBY]]/70)*100,2)</f>
        <v>1.57</v>
      </c>
      <c r="AA348">
        <v>2073130</v>
      </c>
      <c r="AB348" t="s">
        <v>606</v>
      </c>
    </row>
    <row r="349" spans="2:28" ht="39.950000000000003" customHeight="1">
      <c r="B349" s="77" t="s">
        <v>605</v>
      </c>
      <c r="C349" s="78">
        <v>1</v>
      </c>
      <c r="D349" s="79" t="s">
        <v>289</v>
      </c>
      <c r="E349" s="80">
        <v>62695487</v>
      </c>
      <c r="F349" s="81" t="s">
        <v>606</v>
      </c>
      <c r="G349" s="82">
        <v>6765358</v>
      </c>
      <c r="H349" s="83">
        <v>1</v>
      </c>
      <c r="I349" s="81" t="s">
        <v>46</v>
      </c>
      <c r="J349" s="81" t="s">
        <v>640</v>
      </c>
      <c r="K349" s="81" t="s">
        <v>638</v>
      </c>
      <c r="L349" s="81" t="s">
        <v>609</v>
      </c>
      <c r="M349" s="84">
        <v>2</v>
      </c>
      <c r="N349" s="85">
        <v>2</v>
      </c>
      <c r="O349" s="84"/>
      <c r="P349" s="84"/>
      <c r="Q349" s="84"/>
      <c r="R349" s="84"/>
      <c r="S349" s="98">
        <f>Tabulka510591214[[#This Row],[Celkové maximální úvazky]]-Tabulka510591214[[#This Row],[KAPACITA SLUŽBY]]</f>
        <v>0.85999999999999988</v>
      </c>
      <c r="T349">
        <f>ROUND((Tabulka510591214[[#This Row],[KAPACITA SLUŽBY]]/70)*100,2)</f>
        <v>2.86</v>
      </c>
      <c r="AA349">
        <v>6765358</v>
      </c>
      <c r="AB349" t="s">
        <v>606</v>
      </c>
    </row>
    <row r="350" spans="2:28" ht="39.950000000000003" customHeight="1">
      <c r="B350" s="77" t="s">
        <v>605</v>
      </c>
      <c r="C350" s="78">
        <v>0</v>
      </c>
      <c r="D350" s="79" t="s">
        <v>292</v>
      </c>
      <c r="E350" s="80">
        <v>27628418</v>
      </c>
      <c r="F350" s="81" t="s">
        <v>621</v>
      </c>
      <c r="G350" s="82">
        <v>8904784</v>
      </c>
      <c r="H350" s="83">
        <v>1</v>
      </c>
      <c r="I350" s="81" t="s">
        <v>46</v>
      </c>
      <c r="J350" s="81" t="s">
        <v>618</v>
      </c>
      <c r="K350" s="81" t="s">
        <v>616</v>
      </c>
      <c r="L350" s="81" t="s">
        <v>609</v>
      </c>
      <c r="M350" s="84">
        <v>0.35</v>
      </c>
      <c r="N350" s="85">
        <v>0.35</v>
      </c>
      <c r="O350" s="84"/>
      <c r="P350" s="84"/>
      <c r="Q350" s="84"/>
      <c r="R350" s="84"/>
      <c r="S350" s="98">
        <f>Tabulka510591214[[#This Row],[Celkové maximální úvazky]]-Tabulka510591214[[#This Row],[KAPACITA SLUŽBY]]</f>
        <v>0.15000000000000002</v>
      </c>
      <c r="T350">
        <f>ROUND((Tabulka510591214[[#This Row],[KAPACITA SLUŽBY]]/70)*100,2)</f>
        <v>0.5</v>
      </c>
      <c r="AA350">
        <v>8904784</v>
      </c>
      <c r="AB350" t="s">
        <v>621</v>
      </c>
    </row>
    <row r="351" spans="2:28" ht="39.950000000000003" customHeight="1">
      <c r="B351" s="100" t="s">
        <v>605</v>
      </c>
      <c r="C351" s="78">
        <v>1</v>
      </c>
      <c r="D351" s="102" t="s">
        <v>292</v>
      </c>
      <c r="E351" s="103">
        <v>27628418</v>
      </c>
      <c r="F351" s="104" t="s">
        <v>621</v>
      </c>
      <c r="G351" s="105">
        <v>4901864</v>
      </c>
      <c r="H351" s="83">
        <v>1</v>
      </c>
      <c r="I351" s="104" t="s">
        <v>21</v>
      </c>
      <c r="J351" s="104" t="s">
        <v>618</v>
      </c>
      <c r="K351" s="104" t="s">
        <v>616</v>
      </c>
      <c r="L351" s="104" t="s">
        <v>629</v>
      </c>
      <c r="M351" s="107">
        <v>9800</v>
      </c>
      <c r="N351" s="107"/>
      <c r="O351" s="107"/>
      <c r="P351" s="107">
        <v>9800</v>
      </c>
      <c r="Q351" s="107"/>
      <c r="R351" s="107"/>
      <c r="S351" s="98"/>
      <c r="AA351">
        <v>4901864</v>
      </c>
      <c r="AB351" t="s">
        <v>621</v>
      </c>
    </row>
    <row r="352" spans="2:28" ht="39.950000000000003" customHeight="1">
      <c r="B352" s="77" t="s">
        <v>605</v>
      </c>
      <c r="C352" s="78">
        <v>0</v>
      </c>
      <c r="D352" s="79" t="s">
        <v>292</v>
      </c>
      <c r="E352" s="80">
        <v>27628418</v>
      </c>
      <c r="F352" s="81" t="s">
        <v>621</v>
      </c>
      <c r="G352" s="82">
        <v>7282685</v>
      </c>
      <c r="H352" s="83">
        <v>1</v>
      </c>
      <c r="I352" s="81" t="s">
        <v>37</v>
      </c>
      <c r="J352" s="81" t="s">
        <v>618</v>
      </c>
      <c r="K352" s="81" t="s">
        <v>616</v>
      </c>
      <c r="L352" s="81" t="s">
        <v>609</v>
      </c>
      <c r="M352" s="84">
        <v>9</v>
      </c>
      <c r="N352" s="85">
        <v>9</v>
      </c>
      <c r="O352" s="84"/>
      <c r="P352" s="84"/>
      <c r="Q352" s="84"/>
      <c r="R352" s="84"/>
      <c r="S352" s="98">
        <f>Tabulka510591214[[#This Row],[Celkové maximální úvazky]]-Tabulka510591214[[#This Row],[KAPACITA SLUŽBY]]</f>
        <v>3.8599999999999994</v>
      </c>
      <c r="T352">
        <f>ROUND((Tabulka510591214[[#This Row],[KAPACITA SLUŽBY]]/70)*100,2)</f>
        <v>12.86</v>
      </c>
      <c r="AA352">
        <v>7282685</v>
      </c>
      <c r="AB352" t="s">
        <v>621</v>
      </c>
    </row>
    <row r="353" spans="2:28" ht="39.950000000000003" customHeight="1">
      <c r="B353" s="77" t="s">
        <v>605</v>
      </c>
      <c r="C353" s="78">
        <v>1</v>
      </c>
      <c r="D353" s="79" t="s">
        <v>294</v>
      </c>
      <c r="E353" s="80">
        <v>70855811</v>
      </c>
      <c r="F353" s="81" t="s">
        <v>606</v>
      </c>
      <c r="G353" s="82">
        <v>3088779</v>
      </c>
      <c r="H353" s="83">
        <v>1</v>
      </c>
      <c r="I353" s="81" t="s">
        <v>79</v>
      </c>
      <c r="J353" s="81" t="s">
        <v>656</v>
      </c>
      <c r="K353" s="81" t="s">
        <v>686</v>
      </c>
      <c r="L353" s="81" t="s">
        <v>609</v>
      </c>
      <c r="M353" s="84">
        <v>5.31</v>
      </c>
      <c r="N353" s="85">
        <v>5.31</v>
      </c>
      <c r="O353" s="84"/>
      <c r="P353" s="84"/>
      <c r="Q353" s="84"/>
      <c r="R353" s="84"/>
      <c r="S353" s="98">
        <f>Tabulka510591214[[#This Row],[Celkové maximální úvazky]]-Tabulka510591214[[#This Row],[KAPACITA SLUŽBY]]</f>
        <v>2.2800000000000002</v>
      </c>
      <c r="T353">
        <f>ROUND((Tabulka510591214[[#This Row],[KAPACITA SLUŽBY]]/70)*100,2)</f>
        <v>7.59</v>
      </c>
      <c r="AA353">
        <v>3088779</v>
      </c>
      <c r="AB353" t="s">
        <v>606</v>
      </c>
    </row>
    <row r="354" spans="2:28" ht="39.950000000000003" customHeight="1">
      <c r="B354" s="77" t="s">
        <v>605</v>
      </c>
      <c r="C354" s="78">
        <v>0</v>
      </c>
      <c r="D354" s="79" t="s">
        <v>294</v>
      </c>
      <c r="E354" s="80">
        <v>70855811</v>
      </c>
      <c r="F354" s="81" t="s">
        <v>606</v>
      </c>
      <c r="G354" s="82">
        <v>1412381</v>
      </c>
      <c r="H354" s="83">
        <v>1</v>
      </c>
      <c r="I354" s="81" t="s">
        <v>548</v>
      </c>
      <c r="J354" s="81" t="s">
        <v>624</v>
      </c>
      <c r="K354" s="81" t="s">
        <v>620</v>
      </c>
      <c r="L354" s="81" t="s">
        <v>609</v>
      </c>
      <c r="M354" s="84">
        <v>2.8</v>
      </c>
      <c r="N354" s="85">
        <v>2.8</v>
      </c>
      <c r="O354" s="84"/>
      <c r="P354" s="84"/>
      <c r="Q354" s="84"/>
      <c r="R354" s="84"/>
      <c r="S354" s="98">
        <f>Tabulka510591214[[#This Row],[Celkové maximální úvazky]]-Tabulka510591214[[#This Row],[KAPACITA SLUŽBY]]</f>
        <v>1.2000000000000002</v>
      </c>
      <c r="T354">
        <f>ROUND((Tabulka510591214[[#This Row],[KAPACITA SLUŽBY]]/70)*100,2)</f>
        <v>4</v>
      </c>
      <c r="AA354">
        <v>1412381</v>
      </c>
      <c r="AB354" t="s">
        <v>606</v>
      </c>
    </row>
    <row r="355" spans="2:28" ht="39.950000000000003" customHeight="1">
      <c r="B355" s="77" t="s">
        <v>605</v>
      </c>
      <c r="C355" s="78">
        <v>0</v>
      </c>
      <c r="D355" s="79" t="s">
        <v>550</v>
      </c>
      <c r="E355" s="80">
        <v>26541831</v>
      </c>
      <c r="F355" s="81" t="s">
        <v>606</v>
      </c>
      <c r="G355" s="110">
        <v>6587411</v>
      </c>
      <c r="H355" s="83">
        <v>1</v>
      </c>
      <c r="I355" s="81" t="s">
        <v>50</v>
      </c>
      <c r="J355" s="81" t="s">
        <v>613</v>
      </c>
      <c r="K355" s="81" t="s">
        <v>636</v>
      </c>
      <c r="L355" s="81" t="s">
        <v>598</v>
      </c>
      <c r="M355" s="99">
        <v>24</v>
      </c>
      <c r="N355" s="99"/>
      <c r="O355" s="99">
        <v>24</v>
      </c>
      <c r="P355" s="99"/>
      <c r="Q355" s="99"/>
      <c r="R355" s="99"/>
      <c r="S355" s="98"/>
      <c r="AA355">
        <v>6587411</v>
      </c>
      <c r="AB355" t="s">
        <v>606</v>
      </c>
    </row>
    <row r="356" spans="2:28" ht="39.950000000000003" customHeight="1">
      <c r="B356" s="77" t="s">
        <v>605</v>
      </c>
      <c r="C356" s="78">
        <v>1</v>
      </c>
      <c r="D356" s="79" t="s">
        <v>550</v>
      </c>
      <c r="E356" s="80">
        <v>26541831</v>
      </c>
      <c r="F356" s="81" t="s">
        <v>606</v>
      </c>
      <c r="G356" s="82">
        <v>1951334</v>
      </c>
      <c r="H356" s="83">
        <v>1</v>
      </c>
      <c r="I356" s="81" t="s">
        <v>414</v>
      </c>
      <c r="J356" s="81" t="s">
        <v>613</v>
      </c>
      <c r="K356" s="81" t="s">
        <v>636</v>
      </c>
      <c r="L356" s="81" t="s">
        <v>609</v>
      </c>
      <c r="M356" s="84">
        <v>18</v>
      </c>
      <c r="N356" s="85">
        <v>18</v>
      </c>
      <c r="O356" s="84"/>
      <c r="P356" s="84"/>
      <c r="Q356" s="84"/>
      <c r="R356" s="84"/>
      <c r="S356" s="98">
        <f>Tabulka510591214[[#This Row],[Celkové maximální úvazky]]-Tabulka510591214[[#This Row],[KAPACITA SLUŽBY]]</f>
        <v>7.7100000000000009</v>
      </c>
      <c r="T356">
        <f>ROUND((Tabulka510591214[[#This Row],[KAPACITA SLUŽBY]]/70)*100,2)</f>
        <v>25.71</v>
      </c>
      <c r="AA356">
        <v>1951334</v>
      </c>
      <c r="AB356" t="s">
        <v>606</v>
      </c>
    </row>
    <row r="357" spans="2:28" ht="39.950000000000003" customHeight="1">
      <c r="B357" s="77" t="s">
        <v>605</v>
      </c>
      <c r="C357" s="78">
        <v>1</v>
      </c>
      <c r="D357" s="79" t="s">
        <v>699</v>
      </c>
      <c r="E357" s="80">
        <v>26638398</v>
      </c>
      <c r="F357" s="81" t="s">
        <v>606</v>
      </c>
      <c r="G357" s="82">
        <v>8169226</v>
      </c>
      <c r="H357" s="83">
        <v>1</v>
      </c>
      <c r="I357" s="81" t="s">
        <v>46</v>
      </c>
      <c r="J357" s="81" t="s">
        <v>635</v>
      </c>
      <c r="K357" s="81" t="s">
        <v>638</v>
      </c>
      <c r="L357" s="81" t="s">
        <v>609</v>
      </c>
      <c r="M357" s="84">
        <v>2.2999999999999998</v>
      </c>
      <c r="N357" s="85">
        <v>2.2999999999999998</v>
      </c>
      <c r="O357" s="84"/>
      <c r="P357" s="84"/>
      <c r="Q357" s="84"/>
      <c r="R357" s="84"/>
      <c r="S357" s="98">
        <f>Tabulka510591214[[#This Row],[Celkové maximální úvazky]]-Tabulka510591214[[#This Row],[KAPACITA SLUŽBY]]</f>
        <v>0.99000000000000021</v>
      </c>
      <c r="T357">
        <f>ROUND((Tabulka510591214[[#This Row],[KAPACITA SLUŽBY]]/70)*100,2)</f>
        <v>3.29</v>
      </c>
      <c r="AA357">
        <v>8169226</v>
      </c>
      <c r="AB357" t="s">
        <v>606</v>
      </c>
    </row>
    <row r="358" spans="2:28" ht="39.950000000000003" customHeight="1">
      <c r="B358" s="77" t="s">
        <v>605</v>
      </c>
      <c r="C358" s="78">
        <v>0</v>
      </c>
      <c r="D358" s="79" t="s">
        <v>699</v>
      </c>
      <c r="E358" s="80">
        <v>26638398</v>
      </c>
      <c r="F358" s="81" t="s">
        <v>606</v>
      </c>
      <c r="G358" s="82">
        <v>8677202</v>
      </c>
      <c r="H358" s="83">
        <v>1</v>
      </c>
      <c r="I358" s="81" t="s">
        <v>548</v>
      </c>
      <c r="J358" s="81" t="s">
        <v>624</v>
      </c>
      <c r="K358" s="81" t="s">
        <v>638</v>
      </c>
      <c r="L358" s="81" t="s">
        <v>609</v>
      </c>
      <c r="M358" s="84">
        <v>6.2</v>
      </c>
      <c r="N358" s="85">
        <v>6.2</v>
      </c>
      <c r="O358" s="84"/>
      <c r="P358" s="84"/>
      <c r="Q358" s="84"/>
      <c r="R358" s="84"/>
      <c r="S358" s="98">
        <f>Tabulka510591214[[#This Row],[Celkové maximální úvazky]]-Tabulka510591214[[#This Row],[KAPACITA SLUŽBY]]</f>
        <v>2.6599999999999993</v>
      </c>
      <c r="T358">
        <f>ROUND((Tabulka510591214[[#This Row],[KAPACITA SLUŽBY]]/70)*100,2)</f>
        <v>8.86</v>
      </c>
      <c r="AA358">
        <v>8677202</v>
      </c>
      <c r="AB358" t="s">
        <v>606</v>
      </c>
    </row>
    <row r="359" spans="2:28" ht="39.950000000000003" customHeight="1">
      <c r="B359" s="77" t="s">
        <v>605</v>
      </c>
      <c r="C359" s="78">
        <v>0</v>
      </c>
      <c r="D359" s="79" t="s">
        <v>699</v>
      </c>
      <c r="E359" s="80">
        <v>26638398</v>
      </c>
      <c r="F359" s="81" t="s">
        <v>606</v>
      </c>
      <c r="G359" s="82">
        <v>5220579</v>
      </c>
      <c r="H359" s="83">
        <v>1</v>
      </c>
      <c r="I359" s="81" t="s">
        <v>83</v>
      </c>
      <c r="J359" s="81" t="s">
        <v>654</v>
      </c>
      <c r="K359" s="81" t="s">
        <v>638</v>
      </c>
      <c r="L359" s="81" t="s">
        <v>609</v>
      </c>
      <c r="M359" s="84">
        <v>1</v>
      </c>
      <c r="N359" s="85">
        <v>1</v>
      </c>
      <c r="O359" s="84"/>
      <c r="P359" s="84"/>
      <c r="Q359" s="84"/>
      <c r="R359" s="84"/>
      <c r="S359" s="98">
        <f>Tabulka510591214[[#This Row],[Celkové maximální úvazky]]-Tabulka510591214[[#This Row],[KAPACITA SLUŽBY]]</f>
        <v>0.42999999999999994</v>
      </c>
      <c r="T359">
        <f>ROUND((Tabulka510591214[[#This Row],[KAPACITA SLUŽBY]]/70)*100,2)</f>
        <v>1.43</v>
      </c>
      <c r="AA359">
        <v>5220579</v>
      </c>
      <c r="AB359" t="s">
        <v>606</v>
      </c>
    </row>
    <row r="360" spans="2:28" ht="39.950000000000003" customHeight="1">
      <c r="B360" s="77" t="s">
        <v>605</v>
      </c>
      <c r="C360" s="78">
        <v>0</v>
      </c>
      <c r="D360" s="79" t="s">
        <v>300</v>
      </c>
      <c r="E360" s="80">
        <v>49534947</v>
      </c>
      <c r="F360" s="81" t="s">
        <v>632</v>
      </c>
      <c r="G360" s="82">
        <v>9424689</v>
      </c>
      <c r="H360" s="83">
        <v>1</v>
      </c>
      <c r="I360" s="81" t="s">
        <v>40</v>
      </c>
      <c r="J360" s="81" t="s">
        <v>618</v>
      </c>
      <c r="K360" s="81" t="s">
        <v>655</v>
      </c>
      <c r="L360" s="81" t="s">
        <v>598</v>
      </c>
      <c r="M360" s="99">
        <v>70</v>
      </c>
      <c r="N360" s="99"/>
      <c r="O360" s="99">
        <v>70</v>
      </c>
      <c r="P360" s="99"/>
      <c r="Q360" s="99"/>
      <c r="R360" s="99"/>
      <c r="S360" s="98"/>
      <c r="AA360">
        <v>9424689</v>
      </c>
      <c r="AB360" t="s">
        <v>632</v>
      </c>
    </row>
    <row r="361" spans="2:28" ht="39.950000000000003" customHeight="1">
      <c r="B361" s="77" t="s">
        <v>605</v>
      </c>
      <c r="C361" s="78">
        <v>1</v>
      </c>
      <c r="D361" s="79" t="s">
        <v>300</v>
      </c>
      <c r="E361" s="80">
        <v>49534947</v>
      </c>
      <c r="F361" s="81" t="s">
        <v>632</v>
      </c>
      <c r="G361" s="82">
        <v>1554346</v>
      </c>
      <c r="H361" s="83">
        <v>1</v>
      </c>
      <c r="I361" s="81" t="s">
        <v>46</v>
      </c>
      <c r="J361" s="81" t="s">
        <v>646</v>
      </c>
      <c r="K361" s="81" t="s">
        <v>655</v>
      </c>
      <c r="L361" s="81" t="s">
        <v>609</v>
      </c>
      <c r="M361" s="84">
        <v>0.63</v>
      </c>
      <c r="N361" s="85">
        <v>0.63</v>
      </c>
      <c r="O361" s="84"/>
      <c r="P361" s="84"/>
      <c r="Q361" s="84"/>
      <c r="R361" s="84"/>
      <c r="S361" s="98">
        <f>Tabulka510591214[[#This Row],[Celkové maximální úvazky]]-Tabulka510591214[[#This Row],[KAPACITA SLUŽBY]]</f>
        <v>0.27</v>
      </c>
      <c r="T361">
        <f>ROUND((Tabulka510591214[[#This Row],[KAPACITA SLUŽBY]]/70)*100,2)</f>
        <v>0.9</v>
      </c>
      <c r="AA361">
        <v>1554346</v>
      </c>
      <c r="AB361" t="s">
        <v>632</v>
      </c>
    </row>
    <row r="362" spans="2:28" ht="39.950000000000003" customHeight="1">
      <c r="B362" s="77" t="s">
        <v>605</v>
      </c>
      <c r="C362" s="78">
        <v>0</v>
      </c>
      <c r="D362" s="79" t="s">
        <v>300</v>
      </c>
      <c r="E362" s="80">
        <v>49534947</v>
      </c>
      <c r="F362" s="81" t="s">
        <v>632</v>
      </c>
      <c r="G362" s="82">
        <v>5520871</v>
      </c>
      <c r="H362" s="83">
        <v>1</v>
      </c>
      <c r="I362" s="81" t="s">
        <v>414</v>
      </c>
      <c r="J362" s="81" t="s">
        <v>646</v>
      </c>
      <c r="K362" s="81" t="s">
        <v>655</v>
      </c>
      <c r="L362" s="81" t="s">
        <v>609</v>
      </c>
      <c r="M362" s="84">
        <v>1</v>
      </c>
      <c r="N362" s="85">
        <v>1</v>
      </c>
      <c r="O362" s="84"/>
      <c r="P362" s="84"/>
      <c r="Q362" s="84"/>
      <c r="R362" s="84"/>
      <c r="S362" s="98">
        <f>Tabulka510591214[[#This Row],[Celkové maximální úvazky]]-Tabulka510591214[[#This Row],[KAPACITA SLUŽBY]]</f>
        <v>0.42999999999999994</v>
      </c>
      <c r="T362">
        <f>ROUND((Tabulka510591214[[#This Row],[KAPACITA SLUŽBY]]/70)*100,2)</f>
        <v>1.43</v>
      </c>
      <c r="AA362">
        <v>5520871</v>
      </c>
      <c r="AB362" t="s">
        <v>632</v>
      </c>
    </row>
    <row r="363" spans="2:28" ht="39.950000000000003" customHeight="1">
      <c r="B363" s="77" t="s">
        <v>605</v>
      </c>
      <c r="C363" s="78">
        <v>0</v>
      </c>
      <c r="D363" s="79" t="s">
        <v>302</v>
      </c>
      <c r="E363" s="80">
        <v>25617401</v>
      </c>
      <c r="F363" s="81" t="s">
        <v>606</v>
      </c>
      <c r="G363" s="82">
        <v>5393620</v>
      </c>
      <c r="H363" s="83">
        <v>1</v>
      </c>
      <c r="I363" s="81" t="s">
        <v>291</v>
      </c>
      <c r="J363" s="81" t="s">
        <v>640</v>
      </c>
      <c r="K363" s="81" t="s">
        <v>608</v>
      </c>
      <c r="L363" s="81" t="s">
        <v>609</v>
      </c>
      <c r="M363" s="84">
        <v>2.2000000000000002</v>
      </c>
      <c r="N363" s="85">
        <v>2.2000000000000002</v>
      </c>
      <c r="O363" s="84"/>
      <c r="P363" s="84"/>
      <c r="Q363" s="84"/>
      <c r="R363" s="84"/>
      <c r="S363" s="98">
        <f>Tabulka510591214[[#This Row],[Celkové maximální úvazky]]-Tabulka510591214[[#This Row],[KAPACITA SLUŽBY]]</f>
        <v>0.94</v>
      </c>
      <c r="T363">
        <f>ROUND((Tabulka510591214[[#This Row],[KAPACITA SLUŽBY]]/70)*100,2)</f>
        <v>3.14</v>
      </c>
      <c r="AA363">
        <v>5393620</v>
      </c>
      <c r="AB363" t="s">
        <v>606</v>
      </c>
    </row>
    <row r="364" spans="2:28" ht="39.950000000000003" customHeight="1">
      <c r="B364" s="77" t="s">
        <v>605</v>
      </c>
      <c r="C364" s="78">
        <v>0</v>
      </c>
      <c r="D364" s="79" t="s">
        <v>302</v>
      </c>
      <c r="E364" s="80">
        <v>25617401</v>
      </c>
      <c r="F364" s="81" t="s">
        <v>606</v>
      </c>
      <c r="G364" s="82">
        <v>5490855</v>
      </c>
      <c r="H364" s="83">
        <v>1</v>
      </c>
      <c r="I364" s="81" t="s">
        <v>291</v>
      </c>
      <c r="J364" s="81" t="s">
        <v>640</v>
      </c>
      <c r="K364" s="81" t="s">
        <v>658</v>
      </c>
      <c r="L364" s="81" t="s">
        <v>609</v>
      </c>
      <c r="M364" s="84">
        <v>2.7</v>
      </c>
      <c r="N364" s="85">
        <v>2.7</v>
      </c>
      <c r="O364" s="84"/>
      <c r="P364" s="84"/>
      <c r="Q364" s="84"/>
      <c r="R364" s="84"/>
      <c r="S364" s="98">
        <f>Tabulka510591214[[#This Row],[Celkové maximální úvazky]]-Tabulka510591214[[#This Row],[KAPACITA SLUŽBY]]</f>
        <v>1.1599999999999997</v>
      </c>
      <c r="T364">
        <f>ROUND((Tabulka510591214[[#This Row],[KAPACITA SLUŽBY]]/70)*100,2)</f>
        <v>3.86</v>
      </c>
      <c r="AA364">
        <v>5490855</v>
      </c>
      <c r="AB364" t="s">
        <v>606</v>
      </c>
    </row>
    <row r="365" spans="2:28" ht="39.950000000000003" customHeight="1">
      <c r="B365" s="77" t="s">
        <v>605</v>
      </c>
      <c r="C365" s="78">
        <v>1</v>
      </c>
      <c r="D365" s="79" t="s">
        <v>302</v>
      </c>
      <c r="E365" s="80">
        <v>25617401</v>
      </c>
      <c r="F365" s="81" t="s">
        <v>606</v>
      </c>
      <c r="G365" s="82">
        <v>9675339</v>
      </c>
      <c r="H365" s="83">
        <v>1</v>
      </c>
      <c r="I365" s="81" t="s">
        <v>79</v>
      </c>
      <c r="J365" s="81" t="s">
        <v>656</v>
      </c>
      <c r="K365" s="81" t="s">
        <v>658</v>
      </c>
      <c r="L365" s="81" t="s">
        <v>609</v>
      </c>
      <c r="M365" s="84">
        <v>4.4000000000000004</v>
      </c>
      <c r="N365" s="85">
        <v>4.4000000000000004</v>
      </c>
      <c r="O365" s="84"/>
      <c r="P365" s="84"/>
      <c r="Q365" s="84"/>
      <c r="R365" s="84"/>
      <c r="S365" s="98">
        <f>Tabulka510591214[[#This Row],[Celkové maximální úvazky]]-Tabulka510591214[[#This Row],[KAPACITA SLUŽBY]]</f>
        <v>1.8899999999999997</v>
      </c>
      <c r="T365">
        <f>ROUND((Tabulka510591214[[#This Row],[KAPACITA SLUŽBY]]/70)*100,2)</f>
        <v>6.29</v>
      </c>
      <c r="AA365">
        <v>9675339</v>
      </c>
      <c r="AB365" t="s">
        <v>606</v>
      </c>
    </row>
    <row r="366" spans="2:28" ht="39.950000000000003" customHeight="1">
      <c r="B366" s="77" t="s">
        <v>605</v>
      </c>
      <c r="C366" s="78">
        <v>0</v>
      </c>
      <c r="D366" s="79" t="s">
        <v>302</v>
      </c>
      <c r="E366" s="80">
        <v>25617401</v>
      </c>
      <c r="F366" s="81" t="s">
        <v>606</v>
      </c>
      <c r="G366" s="82">
        <v>1826001</v>
      </c>
      <c r="H366" s="83">
        <v>1</v>
      </c>
      <c r="I366" s="81" t="s">
        <v>46</v>
      </c>
      <c r="J366" s="81" t="s">
        <v>640</v>
      </c>
      <c r="K366" s="81" t="s">
        <v>658</v>
      </c>
      <c r="L366" s="81" t="s">
        <v>609</v>
      </c>
      <c r="M366" s="84">
        <v>1.2</v>
      </c>
      <c r="N366" s="85">
        <v>1.2</v>
      </c>
      <c r="O366" s="84"/>
      <c r="P366" s="84"/>
      <c r="Q366" s="84"/>
      <c r="R366" s="84"/>
      <c r="S366" s="98">
        <f>Tabulka510591214[[#This Row],[Celkové maximální úvazky]]-Tabulka510591214[[#This Row],[KAPACITA SLUŽBY]]</f>
        <v>0.51</v>
      </c>
      <c r="T366">
        <f>ROUND((Tabulka510591214[[#This Row],[KAPACITA SLUŽBY]]/70)*100,2)</f>
        <v>1.71</v>
      </c>
      <c r="AA366">
        <v>1826001</v>
      </c>
      <c r="AB366" t="s">
        <v>606</v>
      </c>
    </row>
    <row r="367" spans="2:28" ht="39.950000000000003" customHeight="1">
      <c r="B367" s="77" t="s">
        <v>605</v>
      </c>
      <c r="C367" s="78">
        <v>0</v>
      </c>
      <c r="D367" s="79" t="s">
        <v>302</v>
      </c>
      <c r="E367" s="80">
        <v>25617401</v>
      </c>
      <c r="F367" s="81" t="s">
        <v>606</v>
      </c>
      <c r="G367" s="82">
        <v>3281824</v>
      </c>
      <c r="H367" s="83">
        <v>1</v>
      </c>
      <c r="I367" s="81" t="s">
        <v>83</v>
      </c>
      <c r="J367" s="81" t="s">
        <v>640</v>
      </c>
      <c r="K367" s="81" t="s">
        <v>700</v>
      </c>
      <c r="L367" s="81" t="s">
        <v>609</v>
      </c>
      <c r="M367" s="84">
        <v>4.0999999999999996</v>
      </c>
      <c r="N367" s="85">
        <v>4.0999999999999996</v>
      </c>
      <c r="O367" s="84"/>
      <c r="P367" s="84"/>
      <c r="Q367" s="84"/>
      <c r="R367" s="84"/>
      <c r="S367" s="98">
        <f>Tabulka510591214[[#This Row],[Celkové maximální úvazky]]-Tabulka510591214[[#This Row],[KAPACITA SLUŽBY]]</f>
        <v>1.7600000000000007</v>
      </c>
      <c r="T367">
        <f>ROUND((Tabulka510591214[[#This Row],[KAPACITA SLUŽBY]]/70)*100,2)</f>
        <v>5.86</v>
      </c>
      <c r="AA367">
        <v>3281824</v>
      </c>
      <c r="AB367" t="s">
        <v>606</v>
      </c>
    </row>
    <row r="368" spans="2:28" ht="39.950000000000003" customHeight="1">
      <c r="B368" s="77" t="s">
        <v>605</v>
      </c>
      <c r="C368" s="78">
        <v>0</v>
      </c>
      <c r="D368" s="79" t="s">
        <v>302</v>
      </c>
      <c r="E368" s="80">
        <v>25617401</v>
      </c>
      <c r="F368" s="81" t="s">
        <v>606</v>
      </c>
      <c r="G368" s="82">
        <v>5321784</v>
      </c>
      <c r="H368" s="83">
        <v>1</v>
      </c>
      <c r="I368" s="81" t="s">
        <v>83</v>
      </c>
      <c r="J368" s="81" t="s">
        <v>640</v>
      </c>
      <c r="K368" s="81" t="s">
        <v>658</v>
      </c>
      <c r="L368" s="81" t="s">
        <v>609</v>
      </c>
      <c r="M368" s="84">
        <v>2.5</v>
      </c>
      <c r="N368" s="85">
        <v>2.5</v>
      </c>
      <c r="O368" s="84"/>
      <c r="P368" s="84"/>
      <c r="Q368" s="84"/>
      <c r="R368" s="84"/>
      <c r="S368" s="98">
        <f>Tabulka510591214[[#This Row],[Celkové maximální úvazky]]-Tabulka510591214[[#This Row],[KAPACITA SLUŽBY]]</f>
        <v>1.0699999999999998</v>
      </c>
      <c r="T368">
        <f>ROUND((Tabulka510591214[[#This Row],[KAPACITA SLUŽBY]]/70)*100,2)</f>
        <v>3.57</v>
      </c>
      <c r="AA368">
        <v>5321784</v>
      </c>
      <c r="AB368" t="s">
        <v>606</v>
      </c>
    </row>
    <row r="369" spans="1:28" ht="39.950000000000003" customHeight="1">
      <c r="B369" s="77" t="s">
        <v>605</v>
      </c>
      <c r="C369" s="78">
        <v>0</v>
      </c>
      <c r="D369" s="79" t="s">
        <v>302</v>
      </c>
      <c r="E369" s="80">
        <v>25617401</v>
      </c>
      <c r="F369" s="81" t="s">
        <v>606</v>
      </c>
      <c r="G369" s="82">
        <v>5708945</v>
      </c>
      <c r="H369" s="83">
        <v>1</v>
      </c>
      <c r="I369" s="81" t="s">
        <v>83</v>
      </c>
      <c r="J369" s="81" t="s">
        <v>640</v>
      </c>
      <c r="K369" s="81" t="s">
        <v>636</v>
      </c>
      <c r="L369" s="81" t="s">
        <v>609</v>
      </c>
      <c r="M369" s="84">
        <v>4.0999999999999996</v>
      </c>
      <c r="N369" s="85">
        <v>4.0999999999999996</v>
      </c>
      <c r="O369" s="84"/>
      <c r="P369" s="84"/>
      <c r="Q369" s="84"/>
      <c r="R369" s="84"/>
      <c r="S369" s="98">
        <f>Tabulka510591214[[#This Row],[Celkové maximální úvazky]]-Tabulka510591214[[#This Row],[KAPACITA SLUŽBY]]</f>
        <v>1.7600000000000007</v>
      </c>
      <c r="T369">
        <f>ROUND((Tabulka510591214[[#This Row],[KAPACITA SLUŽBY]]/70)*100,2)</f>
        <v>5.86</v>
      </c>
      <c r="AA369">
        <v>5708945</v>
      </c>
      <c r="AB369" t="s">
        <v>606</v>
      </c>
    </row>
    <row r="370" spans="1:28" ht="39.950000000000003" customHeight="1">
      <c r="B370" s="100" t="s">
        <v>605</v>
      </c>
      <c r="C370" s="78">
        <v>0</v>
      </c>
      <c r="D370" s="102" t="s">
        <v>304</v>
      </c>
      <c r="E370" s="103">
        <v>26708451</v>
      </c>
      <c r="F370" s="104" t="s">
        <v>606</v>
      </c>
      <c r="G370" s="105">
        <v>7030099</v>
      </c>
      <c r="H370" s="83">
        <v>1</v>
      </c>
      <c r="I370" s="104" t="s">
        <v>21</v>
      </c>
      <c r="J370" s="104" t="s">
        <v>618</v>
      </c>
      <c r="K370" s="104" t="s">
        <v>617</v>
      </c>
      <c r="L370" s="104" t="s">
        <v>629</v>
      </c>
      <c r="M370" s="151">
        <v>18700</v>
      </c>
      <c r="N370" s="151"/>
      <c r="O370" s="151"/>
      <c r="P370" s="107">
        <v>18700</v>
      </c>
      <c r="Q370" s="151"/>
      <c r="R370" s="151"/>
      <c r="S370" s="98"/>
      <c r="AA370">
        <v>7030099</v>
      </c>
      <c r="AB370" t="s">
        <v>606</v>
      </c>
    </row>
    <row r="371" spans="1:28" ht="39.950000000000003" customHeight="1">
      <c r="B371" s="77" t="s">
        <v>605</v>
      </c>
      <c r="C371" s="78">
        <v>1</v>
      </c>
      <c r="D371" s="79" t="s">
        <v>304</v>
      </c>
      <c r="E371" s="80">
        <v>26708451</v>
      </c>
      <c r="F371" s="81" t="s">
        <v>606</v>
      </c>
      <c r="G371" s="82">
        <v>5361326</v>
      </c>
      <c r="H371" s="83">
        <v>1</v>
      </c>
      <c r="I371" s="81" t="s">
        <v>306</v>
      </c>
      <c r="J371" s="81" t="s">
        <v>662</v>
      </c>
      <c r="K371" s="81" t="s">
        <v>617</v>
      </c>
      <c r="L371" s="152" t="s">
        <v>609</v>
      </c>
      <c r="M371" s="84">
        <v>3</v>
      </c>
      <c r="N371" s="85">
        <v>3</v>
      </c>
      <c r="O371" s="84"/>
      <c r="P371" s="84"/>
      <c r="Q371" s="84"/>
      <c r="R371" s="84"/>
      <c r="S371" s="98">
        <f>Tabulka510591214[[#This Row],[Celkové maximální úvazky]]-Tabulka510591214[[#This Row],[KAPACITA SLUŽBY]]</f>
        <v>1.29</v>
      </c>
      <c r="T371">
        <f>ROUND((Tabulka510591214[[#This Row],[KAPACITA SLUŽBY]]/70)*100,2)</f>
        <v>4.29</v>
      </c>
      <c r="AA371">
        <v>5361326</v>
      </c>
      <c r="AB371" t="s">
        <v>606</v>
      </c>
    </row>
    <row r="372" spans="1:28" ht="39.950000000000003" customHeight="1">
      <c r="A372" s="129">
        <v>9</v>
      </c>
      <c r="B372" s="153" t="s">
        <v>701</v>
      </c>
      <c r="C372" s="78">
        <v>0</v>
      </c>
      <c r="D372" s="81" t="s">
        <v>307</v>
      </c>
      <c r="E372" s="80">
        <v>29130140</v>
      </c>
      <c r="F372" s="99" t="s">
        <v>621</v>
      </c>
      <c r="G372" s="82">
        <v>3316328</v>
      </c>
      <c r="H372" s="83">
        <v>1</v>
      </c>
      <c r="I372" s="81" t="s">
        <v>610</v>
      </c>
      <c r="J372" s="81" t="s">
        <v>702</v>
      </c>
      <c r="K372" s="81" t="s">
        <v>703</v>
      </c>
      <c r="L372" s="152" t="s">
        <v>598</v>
      </c>
      <c r="M372" s="99">
        <v>4</v>
      </c>
      <c r="N372" s="99"/>
      <c r="O372" s="99">
        <v>4</v>
      </c>
      <c r="P372" s="99"/>
      <c r="Q372" s="99"/>
      <c r="R372" s="99"/>
      <c r="S372" s="98"/>
      <c r="AA372">
        <v>3316328</v>
      </c>
      <c r="AB372" t="s">
        <v>621</v>
      </c>
    </row>
    <row r="373" spans="1:28" ht="39.950000000000003" customHeight="1">
      <c r="B373" s="100" t="s">
        <v>605</v>
      </c>
      <c r="C373" s="78">
        <v>1</v>
      </c>
      <c r="D373" s="104" t="s">
        <v>307</v>
      </c>
      <c r="E373" s="103">
        <v>29130140</v>
      </c>
      <c r="F373" s="108" t="s">
        <v>621</v>
      </c>
      <c r="G373" s="105">
        <v>2606310</v>
      </c>
      <c r="H373" s="83">
        <v>1</v>
      </c>
      <c r="I373" s="104" t="s">
        <v>21</v>
      </c>
      <c r="J373" s="104" t="s">
        <v>702</v>
      </c>
      <c r="K373" s="104" t="s">
        <v>703</v>
      </c>
      <c r="L373" s="154" t="s">
        <v>629</v>
      </c>
      <c r="M373" s="107">
        <v>4200</v>
      </c>
      <c r="N373" s="107"/>
      <c r="O373" s="107"/>
      <c r="P373" s="107">
        <v>4200</v>
      </c>
      <c r="Q373" s="107"/>
      <c r="R373" s="107"/>
      <c r="S373" s="98"/>
      <c r="AA373">
        <v>2606310</v>
      </c>
      <c r="AB373" t="s">
        <v>621</v>
      </c>
    </row>
    <row r="374" spans="1:28" ht="39.950000000000003" customHeight="1">
      <c r="B374" s="77" t="s">
        <v>605</v>
      </c>
      <c r="C374" s="78">
        <v>0</v>
      </c>
      <c r="D374" s="79" t="s">
        <v>704</v>
      </c>
      <c r="E374" s="80">
        <v>28376196</v>
      </c>
      <c r="F374" s="81" t="s">
        <v>606</v>
      </c>
      <c r="G374" s="82">
        <v>4498267</v>
      </c>
      <c r="H374" s="83">
        <v>1</v>
      </c>
      <c r="I374" s="81" t="s">
        <v>25</v>
      </c>
      <c r="J374" s="81" t="s">
        <v>607</v>
      </c>
      <c r="K374" s="81" t="s">
        <v>608</v>
      </c>
      <c r="L374" s="152" t="s">
        <v>609</v>
      </c>
      <c r="M374" s="84">
        <v>4</v>
      </c>
      <c r="N374" s="85">
        <v>4</v>
      </c>
      <c r="O374" s="84"/>
      <c r="P374" s="84"/>
      <c r="Q374" s="84"/>
      <c r="R374" s="84"/>
      <c r="S374" s="98">
        <f>Tabulka510591214[[#This Row],[Celkové maximální úvazky]]-Tabulka510591214[[#This Row],[KAPACITA SLUŽBY]]</f>
        <v>1.71</v>
      </c>
      <c r="T374">
        <f>ROUND((Tabulka510591214[[#This Row],[KAPACITA SLUŽBY]]/70)*100,2)</f>
        <v>5.71</v>
      </c>
      <c r="AA374">
        <v>4498267</v>
      </c>
      <c r="AB374" t="s">
        <v>606</v>
      </c>
    </row>
    <row r="375" spans="1:28" ht="39.950000000000003" customHeight="1">
      <c r="B375" s="77" t="s">
        <v>605</v>
      </c>
      <c r="C375" s="78">
        <v>1</v>
      </c>
      <c r="D375" s="79" t="s">
        <v>704</v>
      </c>
      <c r="E375" s="80">
        <v>28376196</v>
      </c>
      <c r="F375" s="81" t="s">
        <v>606</v>
      </c>
      <c r="G375" s="82">
        <v>2631419</v>
      </c>
      <c r="H375" s="83">
        <v>1</v>
      </c>
      <c r="I375" s="81" t="s">
        <v>50</v>
      </c>
      <c r="J375" s="81" t="s">
        <v>607</v>
      </c>
      <c r="K375" s="81" t="s">
        <v>705</v>
      </c>
      <c r="L375" s="152" t="s">
        <v>598</v>
      </c>
      <c r="M375" s="99">
        <v>37</v>
      </c>
      <c r="N375" s="99"/>
      <c r="O375" s="99">
        <v>37</v>
      </c>
      <c r="P375" s="99"/>
      <c r="Q375" s="99"/>
      <c r="R375" s="99"/>
      <c r="S375" s="98"/>
      <c r="AA375">
        <v>2631419</v>
      </c>
      <c r="AB375" t="s">
        <v>606</v>
      </c>
    </row>
    <row r="376" spans="1:28" ht="39.950000000000003" customHeight="1">
      <c r="A376" s="129"/>
      <c r="B376" s="130" t="s">
        <v>688</v>
      </c>
      <c r="C376" s="78">
        <v>0</v>
      </c>
      <c r="D376" s="79" t="s">
        <v>704</v>
      </c>
      <c r="E376" s="80">
        <v>28376196</v>
      </c>
      <c r="F376" s="81" t="s">
        <v>606</v>
      </c>
      <c r="G376" s="82">
        <v>4156426</v>
      </c>
      <c r="H376" s="83">
        <v>1</v>
      </c>
      <c r="I376" s="81" t="s">
        <v>46</v>
      </c>
      <c r="J376" s="81" t="s">
        <v>607</v>
      </c>
      <c r="K376" s="81" t="s">
        <v>608</v>
      </c>
      <c r="L376" s="152" t="s">
        <v>609</v>
      </c>
      <c r="M376" s="84">
        <f>1.5</f>
        <v>1.5</v>
      </c>
      <c r="N376" s="85">
        <v>1.5</v>
      </c>
      <c r="O376" s="84"/>
      <c r="P376" s="84"/>
      <c r="Q376" s="84"/>
      <c r="R376" s="84"/>
      <c r="S376" s="98">
        <f>Tabulka510591214[[#This Row],[Celkové maximální úvazky]]-Tabulka510591214[[#This Row],[KAPACITA SLUŽBY]]</f>
        <v>0.64000000000000012</v>
      </c>
      <c r="T376">
        <f>ROUND((Tabulka510591214[[#This Row],[KAPACITA SLUŽBY]]/70)*100,2)</f>
        <v>2.14</v>
      </c>
      <c r="AA376">
        <v>4156426</v>
      </c>
      <c r="AB376" t="s">
        <v>606</v>
      </c>
    </row>
    <row r="377" spans="1:28" ht="39.950000000000003" customHeight="1">
      <c r="A377" s="129"/>
      <c r="B377" s="130" t="s">
        <v>605</v>
      </c>
      <c r="C377" s="78">
        <v>0</v>
      </c>
      <c r="D377" s="79" t="s">
        <v>704</v>
      </c>
      <c r="E377" s="80">
        <v>28376196</v>
      </c>
      <c r="F377" s="81" t="s">
        <v>606</v>
      </c>
      <c r="G377" s="82">
        <v>4156426</v>
      </c>
      <c r="H377" s="83">
        <v>1</v>
      </c>
      <c r="I377" s="81" t="s">
        <v>46</v>
      </c>
      <c r="J377" s="81" t="s">
        <v>607</v>
      </c>
      <c r="K377" s="81" t="s">
        <v>608</v>
      </c>
      <c r="L377" s="152" t="s">
        <v>609</v>
      </c>
      <c r="M377" s="84">
        <v>1</v>
      </c>
      <c r="N377" s="85">
        <v>1</v>
      </c>
      <c r="O377" s="84"/>
      <c r="P377" s="84"/>
      <c r="Q377" s="84"/>
      <c r="R377" s="84"/>
      <c r="S377" s="98">
        <f>Tabulka510591214[[#This Row],[Celkové maximální úvazky]]-Tabulka510591214[[#This Row],[KAPACITA SLUŽBY]]</f>
        <v>0.42999999999999994</v>
      </c>
      <c r="T377">
        <f>ROUND((Tabulka510591214[[#This Row],[KAPACITA SLUŽBY]]/70)*100,2)</f>
        <v>1.43</v>
      </c>
      <c r="AA377">
        <v>4156426</v>
      </c>
      <c r="AB377" t="s">
        <v>606</v>
      </c>
    </row>
    <row r="378" spans="1:28" ht="39.950000000000003" customHeight="1">
      <c r="A378" s="129"/>
      <c r="B378" s="155" t="s">
        <v>651</v>
      </c>
      <c r="C378" s="78">
        <v>0</v>
      </c>
      <c r="D378" s="79" t="s">
        <v>704</v>
      </c>
      <c r="E378" s="80">
        <v>28376196</v>
      </c>
      <c r="F378" s="81" t="s">
        <v>606</v>
      </c>
      <c r="G378" s="82">
        <v>4156426</v>
      </c>
      <c r="H378" s="83">
        <v>0</v>
      </c>
      <c r="I378" s="81" t="s">
        <v>46</v>
      </c>
      <c r="J378" s="81" t="s">
        <v>607</v>
      </c>
      <c r="K378" s="81" t="s">
        <v>620</v>
      </c>
      <c r="L378" s="152" t="s">
        <v>609</v>
      </c>
      <c r="M378" s="84">
        <v>2</v>
      </c>
      <c r="N378" s="85">
        <v>2</v>
      </c>
      <c r="O378" s="84"/>
      <c r="P378" s="84"/>
      <c r="Q378" s="84"/>
      <c r="R378" s="84"/>
      <c r="S378" s="98">
        <f>Tabulka510591214[[#This Row],[Celkové maximální úvazky]]-Tabulka510591214[[#This Row],[KAPACITA SLUŽBY]]</f>
        <v>0.85999999999999988</v>
      </c>
      <c r="T378">
        <f>ROUND((Tabulka510591214[[#This Row],[KAPACITA SLUŽBY]]/70)*100,2)</f>
        <v>2.86</v>
      </c>
      <c r="AA378">
        <v>4156426</v>
      </c>
      <c r="AB378" t="s">
        <v>606</v>
      </c>
    </row>
    <row r="379" spans="1:28" ht="39.950000000000003" customHeight="1">
      <c r="B379" s="77" t="s">
        <v>605</v>
      </c>
      <c r="C379" s="78">
        <v>0</v>
      </c>
      <c r="D379" s="79" t="s">
        <v>704</v>
      </c>
      <c r="E379" s="80">
        <v>28376196</v>
      </c>
      <c r="F379" s="81" t="s">
        <v>606</v>
      </c>
      <c r="G379" s="82">
        <v>5877715</v>
      </c>
      <c r="H379" s="83">
        <v>1</v>
      </c>
      <c r="I379" s="81" t="s">
        <v>564</v>
      </c>
      <c r="J379" s="81" t="s">
        <v>607</v>
      </c>
      <c r="K379" s="81" t="s">
        <v>608</v>
      </c>
      <c r="L379" s="152" t="s">
        <v>609</v>
      </c>
      <c r="M379" s="84">
        <v>4.5</v>
      </c>
      <c r="N379" s="85">
        <v>4.5</v>
      </c>
      <c r="O379" s="84"/>
      <c r="P379" s="84"/>
      <c r="Q379" s="84"/>
      <c r="R379" s="84"/>
      <c r="S379" s="98">
        <f>Tabulka510591214[[#This Row],[Celkové maximální úvazky]]-Tabulka510591214[[#This Row],[KAPACITA SLUŽBY]]</f>
        <v>1.9299999999999997</v>
      </c>
      <c r="T379">
        <f>ROUND((Tabulka510591214[[#This Row],[KAPACITA SLUŽBY]]/70)*100,2)</f>
        <v>6.43</v>
      </c>
      <c r="AA379">
        <v>5877715</v>
      </c>
      <c r="AB379" t="s">
        <v>606</v>
      </c>
    </row>
    <row r="380" spans="1:28" ht="39.950000000000003" customHeight="1">
      <c r="B380" s="77" t="s">
        <v>605</v>
      </c>
      <c r="C380" s="78">
        <v>0</v>
      </c>
      <c r="D380" s="79" t="s">
        <v>704</v>
      </c>
      <c r="E380" s="80">
        <v>28376196</v>
      </c>
      <c r="F380" s="81" t="s">
        <v>606</v>
      </c>
      <c r="G380" s="82">
        <v>2656881</v>
      </c>
      <c r="H380" s="83">
        <v>1</v>
      </c>
      <c r="I380" s="81" t="s">
        <v>414</v>
      </c>
      <c r="J380" s="81" t="s">
        <v>607</v>
      </c>
      <c r="K380" s="81" t="s">
        <v>705</v>
      </c>
      <c r="L380" s="152" t="s">
        <v>609</v>
      </c>
      <c r="M380" s="84">
        <v>5.5</v>
      </c>
      <c r="N380" s="85">
        <v>5.5</v>
      </c>
      <c r="O380" s="84"/>
      <c r="P380" s="84"/>
      <c r="Q380" s="84"/>
      <c r="R380" s="84"/>
      <c r="S380" s="98">
        <f>Tabulka510591214[[#This Row],[Celkové maximální úvazky]]-Tabulka510591214[[#This Row],[KAPACITA SLUŽBY]]</f>
        <v>2.3600000000000003</v>
      </c>
      <c r="T380">
        <f>ROUND((Tabulka510591214[[#This Row],[KAPACITA SLUŽBY]]/70)*100,2)</f>
        <v>7.86</v>
      </c>
      <c r="AA380">
        <v>2656881</v>
      </c>
      <c r="AB380" t="s">
        <v>606</v>
      </c>
    </row>
    <row r="381" spans="1:28" ht="39.950000000000003" customHeight="1">
      <c r="B381" s="77" t="s">
        <v>605</v>
      </c>
      <c r="C381" s="78">
        <v>1</v>
      </c>
      <c r="D381" s="79" t="s">
        <v>313</v>
      </c>
      <c r="E381" s="80" t="s">
        <v>314</v>
      </c>
      <c r="F381" s="81" t="s">
        <v>706</v>
      </c>
      <c r="G381" s="82">
        <v>7515682</v>
      </c>
      <c r="H381" s="83">
        <v>1</v>
      </c>
      <c r="I381" s="81" t="s">
        <v>37</v>
      </c>
      <c r="J381" s="81" t="s">
        <v>618</v>
      </c>
      <c r="K381" s="81" t="s">
        <v>608</v>
      </c>
      <c r="L381" s="152" t="s">
        <v>609</v>
      </c>
      <c r="M381" s="84">
        <v>5.3</v>
      </c>
      <c r="N381" s="85">
        <v>5.3</v>
      </c>
      <c r="O381" s="84"/>
      <c r="P381" s="84"/>
      <c r="Q381" s="84"/>
      <c r="R381" s="84"/>
      <c r="S381" s="98">
        <f>Tabulka510591214[[#This Row],[Celkové maximální úvazky]]-Tabulka510591214[[#This Row],[KAPACITA SLUŽBY]]</f>
        <v>2.2700000000000005</v>
      </c>
      <c r="T381">
        <f>ROUND((Tabulka510591214[[#This Row],[KAPACITA SLUŽBY]]/70)*100,2)</f>
        <v>7.57</v>
      </c>
      <c r="AA381">
        <v>7515682</v>
      </c>
      <c r="AB381" t="s">
        <v>706</v>
      </c>
    </row>
    <row r="382" spans="1:28" ht="39.950000000000003" customHeight="1">
      <c r="B382" s="77" t="s">
        <v>605</v>
      </c>
      <c r="C382" s="78">
        <v>1</v>
      </c>
      <c r="D382" s="79" t="s">
        <v>315</v>
      </c>
      <c r="E382" s="80" t="s">
        <v>316</v>
      </c>
      <c r="F382" s="81" t="s">
        <v>706</v>
      </c>
      <c r="G382" s="82">
        <v>5005680</v>
      </c>
      <c r="H382" s="83">
        <v>1</v>
      </c>
      <c r="I382" s="81" t="s">
        <v>37</v>
      </c>
      <c r="J382" s="81" t="s">
        <v>618</v>
      </c>
      <c r="K382" s="81" t="s">
        <v>614</v>
      </c>
      <c r="L382" s="152" t="s">
        <v>609</v>
      </c>
      <c r="M382" s="84">
        <v>4.5</v>
      </c>
      <c r="N382" s="85">
        <v>4.5</v>
      </c>
      <c r="O382" s="84"/>
      <c r="P382" s="84"/>
      <c r="Q382" s="84"/>
      <c r="R382" s="84"/>
      <c r="S382" s="98">
        <f>Tabulka510591214[[#This Row],[Celkové maximální úvazky]]-Tabulka510591214[[#This Row],[KAPACITA SLUŽBY]]</f>
        <v>1.9299999999999997</v>
      </c>
      <c r="T382">
        <f>ROUND((Tabulka510591214[[#This Row],[KAPACITA SLUŽBY]]/70)*100,2)</f>
        <v>6.43</v>
      </c>
      <c r="AA382">
        <v>5005680</v>
      </c>
      <c r="AB382" t="s">
        <v>706</v>
      </c>
    </row>
    <row r="383" spans="1:28" ht="39.950000000000003" customHeight="1">
      <c r="B383" s="77" t="s">
        <v>605</v>
      </c>
      <c r="C383" s="78">
        <v>1</v>
      </c>
      <c r="D383" s="79" t="s">
        <v>317</v>
      </c>
      <c r="E383" s="80" t="s">
        <v>318</v>
      </c>
      <c r="F383" s="81" t="s">
        <v>706</v>
      </c>
      <c r="G383" s="82">
        <v>4402486</v>
      </c>
      <c r="H383" s="83">
        <v>1</v>
      </c>
      <c r="I383" s="81" t="s">
        <v>37</v>
      </c>
      <c r="J383" s="81" t="s">
        <v>618</v>
      </c>
      <c r="K383" s="81" t="s">
        <v>638</v>
      </c>
      <c r="L383" s="152" t="s">
        <v>609</v>
      </c>
      <c r="M383" s="84">
        <v>1.08</v>
      </c>
      <c r="N383" s="85">
        <v>1.08</v>
      </c>
      <c r="O383" s="84"/>
      <c r="P383" s="84"/>
      <c r="Q383" s="84"/>
      <c r="R383" s="84"/>
      <c r="S383" s="98">
        <f>Tabulka510591214[[#This Row],[Celkové maximální úvazky]]-Tabulka510591214[[#This Row],[KAPACITA SLUŽBY]]</f>
        <v>0.45999999999999996</v>
      </c>
      <c r="T383">
        <f>ROUND((Tabulka510591214[[#This Row],[KAPACITA SLUŽBY]]/70)*100,2)</f>
        <v>1.54</v>
      </c>
      <c r="AA383">
        <v>4402486</v>
      </c>
      <c r="AB383" t="s">
        <v>706</v>
      </c>
    </row>
    <row r="384" spans="1:28" ht="39.950000000000003" customHeight="1">
      <c r="B384" s="77" t="s">
        <v>605</v>
      </c>
      <c r="C384" s="78">
        <v>1</v>
      </c>
      <c r="D384" s="79" t="s">
        <v>319</v>
      </c>
      <c r="E384" s="80" t="s">
        <v>320</v>
      </c>
      <c r="F384" s="81" t="s">
        <v>706</v>
      </c>
      <c r="G384" s="82">
        <v>3645408</v>
      </c>
      <c r="H384" s="83">
        <v>1</v>
      </c>
      <c r="I384" s="81" t="s">
        <v>37</v>
      </c>
      <c r="J384" s="81" t="s">
        <v>618</v>
      </c>
      <c r="K384" s="81" t="s">
        <v>614</v>
      </c>
      <c r="L384" s="152" t="s">
        <v>609</v>
      </c>
      <c r="M384" s="84">
        <v>5.25</v>
      </c>
      <c r="N384" s="85">
        <v>5.25</v>
      </c>
      <c r="O384" s="84"/>
      <c r="P384" s="84"/>
      <c r="Q384" s="84"/>
      <c r="R384" s="84"/>
      <c r="S384" s="98">
        <f>Tabulka510591214[[#This Row],[Celkové maximální úvazky]]-Tabulka510591214[[#This Row],[KAPACITA SLUŽBY]]</f>
        <v>2.25</v>
      </c>
      <c r="T384">
        <f>ROUND((Tabulka510591214[[#This Row],[KAPACITA SLUŽBY]]/70)*100,2)</f>
        <v>7.5</v>
      </c>
      <c r="AA384">
        <v>3645408</v>
      </c>
      <c r="AB384" t="s">
        <v>706</v>
      </c>
    </row>
    <row r="385" spans="2:28" ht="39.950000000000003" customHeight="1">
      <c r="B385" s="77" t="s">
        <v>605</v>
      </c>
      <c r="C385" s="78">
        <v>1</v>
      </c>
      <c r="D385" s="79" t="s">
        <v>321</v>
      </c>
      <c r="E385" s="80" t="s">
        <v>322</v>
      </c>
      <c r="F385" s="81" t="s">
        <v>706</v>
      </c>
      <c r="G385" s="82">
        <v>3426045</v>
      </c>
      <c r="H385" s="83">
        <v>1</v>
      </c>
      <c r="I385" s="81" t="s">
        <v>37</v>
      </c>
      <c r="J385" s="81" t="s">
        <v>618</v>
      </c>
      <c r="K385" s="81" t="s">
        <v>614</v>
      </c>
      <c r="L385" s="152" t="s">
        <v>609</v>
      </c>
      <c r="M385" s="84">
        <v>1.1499999999999999</v>
      </c>
      <c r="N385" s="85">
        <v>1.1499999999999999</v>
      </c>
      <c r="O385" s="84"/>
      <c r="P385" s="84"/>
      <c r="Q385" s="84"/>
      <c r="R385" s="84"/>
      <c r="S385" s="98">
        <f>Tabulka510591214[[#This Row],[Celkové maximální úvazky]]-Tabulka510591214[[#This Row],[KAPACITA SLUŽBY]]</f>
        <v>0.49</v>
      </c>
      <c r="T385">
        <f>ROUND((Tabulka510591214[[#This Row],[KAPACITA SLUŽBY]]/70)*100,2)</f>
        <v>1.64</v>
      </c>
      <c r="AA385">
        <v>3426045</v>
      </c>
      <c r="AB385" t="s">
        <v>706</v>
      </c>
    </row>
    <row r="386" spans="2:28" ht="39.950000000000003" customHeight="1">
      <c r="B386" s="77" t="s">
        <v>605</v>
      </c>
      <c r="C386" s="78">
        <v>0</v>
      </c>
      <c r="D386" s="79" t="s">
        <v>323</v>
      </c>
      <c r="E386" s="80" t="s">
        <v>324</v>
      </c>
      <c r="F386" s="81" t="s">
        <v>706</v>
      </c>
      <c r="G386" s="82">
        <v>5389511</v>
      </c>
      <c r="H386" s="83">
        <v>1</v>
      </c>
      <c r="I386" s="81" t="s">
        <v>40</v>
      </c>
      <c r="J386" s="81" t="s">
        <v>618</v>
      </c>
      <c r="K386" s="81" t="s">
        <v>620</v>
      </c>
      <c r="L386" s="152" t="s">
        <v>598</v>
      </c>
      <c r="M386" s="99">
        <v>35</v>
      </c>
      <c r="N386" s="99"/>
      <c r="O386" s="99">
        <v>35</v>
      </c>
      <c r="P386" s="99"/>
      <c r="Q386" s="99"/>
      <c r="R386" s="99"/>
      <c r="S386" s="98"/>
      <c r="AA386">
        <v>5389511</v>
      </c>
      <c r="AB386" t="s">
        <v>706</v>
      </c>
    </row>
    <row r="387" spans="2:28" ht="39.950000000000003" customHeight="1">
      <c r="B387" s="77" t="s">
        <v>605</v>
      </c>
      <c r="C387" s="78">
        <v>1</v>
      </c>
      <c r="D387" s="79" t="s">
        <v>323</v>
      </c>
      <c r="E387" s="80" t="s">
        <v>324</v>
      </c>
      <c r="F387" s="81" t="s">
        <v>706</v>
      </c>
      <c r="G387" s="82">
        <v>4433549</v>
      </c>
      <c r="H387" s="83">
        <v>1</v>
      </c>
      <c r="I387" s="81" t="s">
        <v>37</v>
      </c>
      <c r="J387" s="81" t="s">
        <v>618</v>
      </c>
      <c r="K387" s="81" t="s">
        <v>620</v>
      </c>
      <c r="L387" s="152" t="s">
        <v>609</v>
      </c>
      <c r="M387" s="84">
        <v>2</v>
      </c>
      <c r="N387" s="85">
        <v>2</v>
      </c>
      <c r="O387" s="84"/>
      <c r="P387" s="84"/>
      <c r="Q387" s="84"/>
      <c r="R387" s="84"/>
      <c r="S387" s="98">
        <f>Tabulka510591214[[#This Row],[Celkové maximální úvazky]]-Tabulka510591214[[#This Row],[KAPACITA SLUŽBY]]</f>
        <v>0.85999999999999988</v>
      </c>
      <c r="T387">
        <f>ROUND((Tabulka510591214[[#This Row],[KAPACITA SLUŽBY]]/70)*100,2)</f>
        <v>2.86</v>
      </c>
      <c r="AA387">
        <v>4433549</v>
      </c>
      <c r="AB387" t="s">
        <v>706</v>
      </c>
    </row>
    <row r="388" spans="2:28" ht="39.950000000000003" customHeight="1">
      <c r="B388" s="77" t="s">
        <v>605</v>
      </c>
      <c r="C388" s="78">
        <v>1</v>
      </c>
      <c r="D388" s="79" t="s">
        <v>325</v>
      </c>
      <c r="E388" s="80" t="s">
        <v>326</v>
      </c>
      <c r="F388" s="81" t="s">
        <v>706</v>
      </c>
      <c r="G388" s="82">
        <v>4868204</v>
      </c>
      <c r="H388" s="83">
        <v>1</v>
      </c>
      <c r="I388" s="81" t="s">
        <v>37</v>
      </c>
      <c r="J388" s="81" t="s">
        <v>618</v>
      </c>
      <c r="K388" s="81" t="s">
        <v>614</v>
      </c>
      <c r="L388" s="152" t="s">
        <v>609</v>
      </c>
      <c r="M388" s="84">
        <v>2.5</v>
      </c>
      <c r="N388" s="85">
        <v>2.5</v>
      </c>
      <c r="O388" s="84"/>
      <c r="P388" s="84"/>
      <c r="Q388" s="84"/>
      <c r="R388" s="84"/>
      <c r="S388" s="98">
        <f>Tabulka510591214[[#This Row],[Celkové maximální úvazky]]-Tabulka510591214[[#This Row],[KAPACITA SLUŽBY]]</f>
        <v>1.0699999999999998</v>
      </c>
      <c r="T388">
        <f>ROUND((Tabulka510591214[[#This Row],[KAPACITA SLUŽBY]]/70)*100,2)</f>
        <v>3.57</v>
      </c>
      <c r="AA388">
        <v>4868204</v>
      </c>
      <c r="AB388" t="s">
        <v>706</v>
      </c>
    </row>
    <row r="389" spans="2:28" ht="39.950000000000003" customHeight="1">
      <c r="B389" s="77" t="s">
        <v>605</v>
      </c>
      <c r="C389" s="78">
        <v>0</v>
      </c>
      <c r="D389" s="79" t="s">
        <v>327</v>
      </c>
      <c r="E389" s="80" t="s">
        <v>328</v>
      </c>
      <c r="F389" s="81" t="s">
        <v>706</v>
      </c>
      <c r="G389" s="82">
        <v>3521694</v>
      </c>
      <c r="H389" s="83">
        <v>1</v>
      </c>
      <c r="I389" s="81" t="s">
        <v>562</v>
      </c>
      <c r="J389" s="81" t="s">
        <v>624</v>
      </c>
      <c r="K389" s="81" t="s">
        <v>617</v>
      </c>
      <c r="L389" s="152" t="s">
        <v>598</v>
      </c>
      <c r="M389" s="99">
        <v>22</v>
      </c>
      <c r="N389" s="99"/>
      <c r="O389" s="99">
        <v>22</v>
      </c>
      <c r="P389" s="99"/>
      <c r="Q389" s="99"/>
      <c r="R389" s="99"/>
      <c r="S389" s="98"/>
      <c r="AA389">
        <v>3521694</v>
      </c>
      <c r="AB389" t="s">
        <v>706</v>
      </c>
    </row>
    <row r="390" spans="2:28" ht="39.950000000000003" customHeight="1">
      <c r="B390" s="77" t="s">
        <v>605</v>
      </c>
      <c r="C390" s="78">
        <v>0</v>
      </c>
      <c r="D390" s="79" t="s">
        <v>327</v>
      </c>
      <c r="E390" s="80" t="s">
        <v>328</v>
      </c>
      <c r="F390" s="81" t="s">
        <v>706</v>
      </c>
      <c r="G390" s="82">
        <v>4206859</v>
      </c>
      <c r="H390" s="83">
        <v>1</v>
      </c>
      <c r="I390" s="81" t="s">
        <v>562</v>
      </c>
      <c r="J390" s="81" t="s">
        <v>624</v>
      </c>
      <c r="K390" s="81" t="s">
        <v>617</v>
      </c>
      <c r="L390" s="152" t="s">
        <v>598</v>
      </c>
      <c r="M390" s="99">
        <v>62</v>
      </c>
      <c r="N390" s="99"/>
      <c r="O390" s="99">
        <v>62</v>
      </c>
      <c r="P390" s="99"/>
      <c r="Q390" s="99"/>
      <c r="R390" s="99"/>
      <c r="S390" s="98"/>
      <c r="AA390">
        <v>4206859</v>
      </c>
      <c r="AB390" t="s">
        <v>706</v>
      </c>
    </row>
    <row r="391" spans="2:28" ht="39.950000000000003" customHeight="1">
      <c r="B391" s="77" t="s">
        <v>605</v>
      </c>
      <c r="C391" s="78">
        <v>1</v>
      </c>
      <c r="D391" s="79" t="s">
        <v>327</v>
      </c>
      <c r="E391" s="80" t="s">
        <v>328</v>
      </c>
      <c r="F391" s="81" t="s">
        <v>706</v>
      </c>
      <c r="G391" s="82">
        <v>5657832</v>
      </c>
      <c r="H391" s="83">
        <v>1</v>
      </c>
      <c r="I391" s="81" t="s">
        <v>79</v>
      </c>
      <c r="J391" s="81" t="s">
        <v>707</v>
      </c>
      <c r="K391" s="81" t="s">
        <v>617</v>
      </c>
      <c r="L391" s="152" t="s">
        <v>609</v>
      </c>
      <c r="M391" s="84">
        <v>3</v>
      </c>
      <c r="N391" s="85">
        <v>3</v>
      </c>
      <c r="O391" s="84"/>
      <c r="P391" s="84"/>
      <c r="Q391" s="84"/>
      <c r="R391" s="84"/>
      <c r="S391" s="98">
        <f>Tabulka510591214[[#This Row],[Celkové maximální úvazky]]-Tabulka510591214[[#This Row],[KAPACITA SLUŽBY]]</f>
        <v>1.29</v>
      </c>
      <c r="T391">
        <f>ROUND((Tabulka510591214[[#This Row],[KAPACITA SLUŽBY]]/70)*100,2)</f>
        <v>4.29</v>
      </c>
      <c r="AA391">
        <v>5657832</v>
      </c>
      <c r="AB391" t="s">
        <v>706</v>
      </c>
    </row>
    <row r="392" spans="2:28" ht="39.950000000000003" customHeight="1">
      <c r="B392" s="77" t="s">
        <v>605</v>
      </c>
      <c r="C392" s="78">
        <v>0</v>
      </c>
      <c r="D392" s="79" t="s">
        <v>327</v>
      </c>
      <c r="E392" s="80" t="s">
        <v>328</v>
      </c>
      <c r="F392" s="81" t="s">
        <v>706</v>
      </c>
      <c r="G392" s="82">
        <v>7182053</v>
      </c>
      <c r="H392" s="83">
        <v>1</v>
      </c>
      <c r="I392" s="81" t="s">
        <v>74</v>
      </c>
      <c r="J392" s="81" t="s">
        <v>626</v>
      </c>
      <c r="K392" s="81" t="s">
        <v>617</v>
      </c>
      <c r="L392" s="152" t="s">
        <v>599</v>
      </c>
      <c r="M392" s="99">
        <v>365</v>
      </c>
      <c r="N392" s="99"/>
      <c r="O392" s="99"/>
      <c r="P392" s="99"/>
      <c r="Q392" s="99">
        <v>365</v>
      </c>
      <c r="R392" s="99"/>
      <c r="S392" s="98"/>
      <c r="AA392">
        <v>7182053</v>
      </c>
      <c r="AB392" t="s">
        <v>706</v>
      </c>
    </row>
    <row r="393" spans="2:28" ht="39.950000000000003" customHeight="1">
      <c r="B393" s="77" t="s">
        <v>605</v>
      </c>
      <c r="C393" s="78">
        <v>0</v>
      </c>
      <c r="D393" s="113" t="s">
        <v>327</v>
      </c>
      <c r="E393" s="80" t="s">
        <v>328</v>
      </c>
      <c r="F393" s="81" t="s">
        <v>706</v>
      </c>
      <c r="G393" s="82">
        <v>5570843</v>
      </c>
      <c r="H393" s="83">
        <v>1</v>
      </c>
      <c r="I393" s="81" t="s">
        <v>46</v>
      </c>
      <c r="J393" s="81" t="s">
        <v>624</v>
      </c>
      <c r="K393" s="81" t="s">
        <v>617</v>
      </c>
      <c r="L393" s="152" t="s">
        <v>609</v>
      </c>
      <c r="M393" s="84">
        <v>1.76</v>
      </c>
      <c r="N393" s="85">
        <v>1.76</v>
      </c>
      <c r="O393" s="84"/>
      <c r="P393" s="84"/>
      <c r="Q393" s="84"/>
      <c r="R393" s="84"/>
      <c r="S393" s="98">
        <f>Tabulka510591214[[#This Row],[Celkové maximální úvazky]]-Tabulka510591214[[#This Row],[KAPACITA SLUŽBY]]</f>
        <v>0.74999999999999978</v>
      </c>
      <c r="T393">
        <f>ROUND((Tabulka510591214[[#This Row],[KAPACITA SLUŽBY]]/70)*100,2)</f>
        <v>2.5099999999999998</v>
      </c>
      <c r="AA393">
        <v>5570843</v>
      </c>
      <c r="AB393" t="s">
        <v>706</v>
      </c>
    </row>
    <row r="394" spans="2:28" ht="39.950000000000003" customHeight="1">
      <c r="B394" s="77" t="s">
        <v>605</v>
      </c>
      <c r="C394" s="78">
        <v>1</v>
      </c>
      <c r="D394" s="79" t="s">
        <v>329</v>
      </c>
      <c r="E394" s="80" t="s">
        <v>330</v>
      </c>
      <c r="F394" s="81" t="s">
        <v>706</v>
      </c>
      <c r="G394" s="82">
        <v>6611945</v>
      </c>
      <c r="H394" s="83">
        <v>1</v>
      </c>
      <c r="I394" s="81" t="s">
        <v>37</v>
      </c>
      <c r="J394" s="81" t="s">
        <v>618</v>
      </c>
      <c r="K394" s="81" t="s">
        <v>625</v>
      </c>
      <c r="L394" s="152" t="s">
        <v>609</v>
      </c>
      <c r="M394" s="84">
        <v>1.65</v>
      </c>
      <c r="N394" s="85">
        <v>1.65</v>
      </c>
      <c r="O394" s="84"/>
      <c r="P394" s="84"/>
      <c r="Q394" s="84"/>
      <c r="R394" s="84"/>
      <c r="S394" s="98">
        <f>Tabulka510591214[[#This Row],[Celkové maximální úvazky]]-Tabulka510591214[[#This Row],[KAPACITA SLUŽBY]]</f>
        <v>0.71</v>
      </c>
      <c r="T394">
        <f>ROUND((Tabulka510591214[[#This Row],[KAPACITA SLUŽBY]]/70)*100,2)</f>
        <v>2.36</v>
      </c>
      <c r="AA394">
        <v>6611945</v>
      </c>
      <c r="AB394" t="s">
        <v>706</v>
      </c>
    </row>
    <row r="395" spans="2:28" ht="39.950000000000003" customHeight="1">
      <c r="B395" s="77" t="s">
        <v>605</v>
      </c>
      <c r="C395" s="78">
        <v>1</v>
      </c>
      <c r="D395" s="79" t="s">
        <v>331</v>
      </c>
      <c r="E395" s="80" t="s">
        <v>332</v>
      </c>
      <c r="F395" s="81" t="s">
        <v>706</v>
      </c>
      <c r="G395" s="82">
        <v>6566164</v>
      </c>
      <c r="H395" s="83">
        <v>1</v>
      </c>
      <c r="I395" s="81" t="s">
        <v>37</v>
      </c>
      <c r="J395" s="81" t="s">
        <v>618</v>
      </c>
      <c r="K395" s="81" t="s">
        <v>614</v>
      </c>
      <c r="L395" s="81" t="s">
        <v>609</v>
      </c>
      <c r="M395" s="85">
        <v>3.25</v>
      </c>
      <c r="N395" s="85">
        <v>3.25</v>
      </c>
      <c r="O395" s="85"/>
      <c r="P395" s="85"/>
      <c r="Q395" s="85"/>
      <c r="R395" s="85"/>
      <c r="S395" s="98">
        <f>Tabulka510591214[[#This Row],[Celkové maximální úvazky]]-Tabulka510591214[[#This Row],[KAPACITA SLUŽBY]]</f>
        <v>1.3899999999999997</v>
      </c>
      <c r="T395">
        <f>ROUND((Tabulka510591214[[#This Row],[KAPACITA SLUŽBY]]/70)*100,2)</f>
        <v>4.6399999999999997</v>
      </c>
      <c r="AA395">
        <v>6566164</v>
      </c>
      <c r="AB395" t="s">
        <v>706</v>
      </c>
    </row>
    <row r="396" spans="2:28" ht="39.950000000000003" customHeight="1">
      <c r="B396" s="77" t="s">
        <v>605</v>
      </c>
      <c r="C396" s="78">
        <v>1</v>
      </c>
      <c r="D396" s="79" t="s">
        <v>333</v>
      </c>
      <c r="E396" s="80" t="s">
        <v>334</v>
      </c>
      <c r="F396" s="81" t="s">
        <v>706</v>
      </c>
      <c r="G396" s="82">
        <v>1493267</v>
      </c>
      <c r="H396" s="83">
        <v>1</v>
      </c>
      <c r="I396" s="81" t="s">
        <v>37</v>
      </c>
      <c r="J396" s="81" t="s">
        <v>618</v>
      </c>
      <c r="K396" s="81" t="s">
        <v>608</v>
      </c>
      <c r="L396" s="81" t="s">
        <v>609</v>
      </c>
      <c r="M396" s="84">
        <v>6.7</v>
      </c>
      <c r="N396" s="85">
        <v>6.7</v>
      </c>
      <c r="O396" s="84"/>
      <c r="P396" s="84"/>
      <c r="Q396" s="84"/>
      <c r="R396" s="84"/>
      <c r="S396" s="98">
        <f>Tabulka510591214[[#This Row],[Celkové maximální úvazky]]-Tabulka510591214[[#This Row],[KAPACITA SLUŽBY]]</f>
        <v>2.87</v>
      </c>
      <c r="T396">
        <f>ROUND((Tabulka510591214[[#This Row],[KAPACITA SLUŽBY]]/70)*100,2)</f>
        <v>9.57</v>
      </c>
      <c r="AA396">
        <v>1493267</v>
      </c>
      <c r="AB396" t="s">
        <v>706</v>
      </c>
    </row>
    <row r="397" spans="2:28" ht="39.950000000000003" customHeight="1">
      <c r="B397" s="77" t="s">
        <v>605</v>
      </c>
      <c r="C397" s="78">
        <v>1</v>
      </c>
      <c r="D397" s="79" t="s">
        <v>335</v>
      </c>
      <c r="E397" s="80" t="s">
        <v>336</v>
      </c>
      <c r="F397" s="81" t="s">
        <v>706</v>
      </c>
      <c r="G397" s="82">
        <v>6640819</v>
      </c>
      <c r="H397" s="83">
        <v>1</v>
      </c>
      <c r="I397" s="81" t="s">
        <v>37</v>
      </c>
      <c r="J397" s="81" t="s">
        <v>618</v>
      </c>
      <c r="K397" s="81" t="s">
        <v>614</v>
      </c>
      <c r="L397" s="81" t="s">
        <v>609</v>
      </c>
      <c r="M397" s="84">
        <v>6</v>
      </c>
      <c r="N397" s="85">
        <v>6</v>
      </c>
      <c r="O397" s="84"/>
      <c r="P397" s="84"/>
      <c r="Q397" s="84"/>
      <c r="R397" s="84"/>
      <c r="S397" s="98">
        <f>Tabulka510591214[[#This Row],[Celkové maximální úvazky]]-Tabulka510591214[[#This Row],[KAPACITA SLUŽBY]]</f>
        <v>2.5700000000000003</v>
      </c>
      <c r="T397">
        <f>ROUND((Tabulka510591214[[#This Row],[KAPACITA SLUŽBY]]/70)*100,2)</f>
        <v>8.57</v>
      </c>
      <c r="AA397">
        <v>6640819</v>
      </c>
      <c r="AB397" t="s">
        <v>706</v>
      </c>
    </row>
    <row r="398" spans="2:28" ht="39.950000000000003" customHeight="1">
      <c r="B398" s="77" t="s">
        <v>605</v>
      </c>
      <c r="C398" s="78">
        <v>1</v>
      </c>
      <c r="D398" s="79" t="s">
        <v>337</v>
      </c>
      <c r="E398" s="80" t="s">
        <v>338</v>
      </c>
      <c r="F398" s="81" t="s">
        <v>706</v>
      </c>
      <c r="G398" s="82">
        <v>8210005</v>
      </c>
      <c r="H398" s="83">
        <v>1</v>
      </c>
      <c r="I398" s="81" t="s">
        <v>37</v>
      </c>
      <c r="J398" s="81" t="s">
        <v>618</v>
      </c>
      <c r="K398" s="81" t="s">
        <v>608</v>
      </c>
      <c r="L398" s="81" t="s">
        <v>609</v>
      </c>
      <c r="M398" s="84">
        <v>4.03</v>
      </c>
      <c r="N398" s="85">
        <v>4.03</v>
      </c>
      <c r="O398" s="84"/>
      <c r="P398" s="84"/>
      <c r="Q398" s="84"/>
      <c r="R398" s="84"/>
      <c r="S398" s="98">
        <f>Tabulka510591214[[#This Row],[Celkové maximální úvazky]]-Tabulka510591214[[#This Row],[KAPACITA SLUŽBY]]</f>
        <v>1.7299999999999995</v>
      </c>
      <c r="T398">
        <f>ROUND((Tabulka510591214[[#This Row],[KAPACITA SLUŽBY]]/70)*100,2)</f>
        <v>5.76</v>
      </c>
      <c r="AA398">
        <v>8210005</v>
      </c>
      <c r="AB398" t="s">
        <v>706</v>
      </c>
    </row>
    <row r="399" spans="2:28" ht="39.950000000000003" customHeight="1">
      <c r="B399" s="77" t="s">
        <v>605</v>
      </c>
      <c r="C399" s="78">
        <v>1</v>
      </c>
      <c r="D399" s="79" t="s">
        <v>339</v>
      </c>
      <c r="E399" s="80" t="s">
        <v>340</v>
      </c>
      <c r="F399" s="81" t="s">
        <v>706</v>
      </c>
      <c r="G399" s="82">
        <v>5584479</v>
      </c>
      <c r="H399" s="83">
        <v>1</v>
      </c>
      <c r="I399" s="81" t="s">
        <v>37</v>
      </c>
      <c r="J399" s="81" t="s">
        <v>618</v>
      </c>
      <c r="K399" s="81" t="s">
        <v>608</v>
      </c>
      <c r="L399" s="81" t="s">
        <v>609</v>
      </c>
      <c r="M399" s="84">
        <v>4</v>
      </c>
      <c r="N399" s="85">
        <v>4</v>
      </c>
      <c r="O399" s="84"/>
      <c r="P399" s="84"/>
      <c r="Q399" s="84"/>
      <c r="R399" s="84"/>
      <c r="S399" s="98">
        <f>Tabulka510591214[[#This Row],[Celkové maximální úvazky]]-Tabulka510591214[[#This Row],[KAPACITA SLUŽBY]]</f>
        <v>1.71</v>
      </c>
      <c r="T399">
        <f>ROUND((Tabulka510591214[[#This Row],[KAPACITA SLUŽBY]]/70)*100,2)</f>
        <v>5.71</v>
      </c>
      <c r="AA399">
        <v>5584479</v>
      </c>
      <c r="AB399" t="s">
        <v>706</v>
      </c>
    </row>
    <row r="400" spans="2:28" ht="39.950000000000003" customHeight="1">
      <c r="B400" s="77" t="s">
        <v>605</v>
      </c>
      <c r="C400" s="78">
        <v>1</v>
      </c>
      <c r="D400" s="79" t="s">
        <v>341</v>
      </c>
      <c r="E400" s="80" t="s">
        <v>342</v>
      </c>
      <c r="F400" s="81" t="s">
        <v>706</v>
      </c>
      <c r="G400" s="82">
        <v>9903478</v>
      </c>
      <c r="H400" s="83">
        <v>1</v>
      </c>
      <c r="I400" s="81" t="s">
        <v>37</v>
      </c>
      <c r="J400" s="81" t="s">
        <v>618</v>
      </c>
      <c r="K400" s="81" t="s">
        <v>631</v>
      </c>
      <c r="L400" s="81" t="s">
        <v>609</v>
      </c>
      <c r="M400" s="84">
        <v>16.27</v>
      </c>
      <c r="N400" s="85">
        <v>16.27</v>
      </c>
      <c r="O400" s="84"/>
      <c r="P400" s="84"/>
      <c r="Q400" s="84"/>
      <c r="R400" s="84"/>
      <c r="S400" s="98">
        <f>Tabulka510591214[[#This Row],[Celkové maximální úvazky]]-Tabulka510591214[[#This Row],[KAPACITA SLUŽBY]]</f>
        <v>6.9699999999999989</v>
      </c>
      <c r="T400">
        <f>ROUND((Tabulka510591214[[#This Row],[KAPACITA SLUŽBY]]/70)*100,2)</f>
        <v>23.24</v>
      </c>
      <c r="AA400">
        <v>9903478</v>
      </c>
      <c r="AB400" t="s">
        <v>706</v>
      </c>
    </row>
    <row r="401" spans="2:28" ht="39.950000000000003" customHeight="1">
      <c r="B401" s="77" t="s">
        <v>605</v>
      </c>
      <c r="C401" s="78">
        <v>1</v>
      </c>
      <c r="D401" s="79" t="s">
        <v>343</v>
      </c>
      <c r="E401" s="80" t="s">
        <v>344</v>
      </c>
      <c r="F401" s="81" t="s">
        <v>706</v>
      </c>
      <c r="G401" s="82">
        <v>6405609</v>
      </c>
      <c r="H401" s="83">
        <v>1</v>
      </c>
      <c r="I401" s="81" t="s">
        <v>37</v>
      </c>
      <c r="J401" s="81" t="s">
        <v>618</v>
      </c>
      <c r="K401" s="81" t="s">
        <v>631</v>
      </c>
      <c r="L401" s="81" t="s">
        <v>609</v>
      </c>
      <c r="M401" s="84">
        <v>4</v>
      </c>
      <c r="N401" s="85">
        <v>4</v>
      </c>
      <c r="O401" s="84"/>
      <c r="P401" s="84"/>
      <c r="Q401" s="84"/>
      <c r="R401" s="84"/>
      <c r="S401" s="98">
        <f>Tabulka510591214[[#This Row],[Celkové maximální úvazky]]-Tabulka510591214[[#This Row],[KAPACITA SLUŽBY]]</f>
        <v>1.71</v>
      </c>
      <c r="T401">
        <f>ROUND((Tabulka510591214[[#This Row],[KAPACITA SLUŽBY]]/70)*100,2)</f>
        <v>5.71</v>
      </c>
      <c r="AA401">
        <v>6405609</v>
      </c>
      <c r="AB401" t="s">
        <v>706</v>
      </c>
    </row>
    <row r="402" spans="2:28" ht="39.950000000000003" customHeight="1">
      <c r="B402" s="77" t="s">
        <v>605</v>
      </c>
      <c r="C402" s="78">
        <v>1</v>
      </c>
      <c r="D402" s="79" t="s">
        <v>345</v>
      </c>
      <c r="E402" s="80" t="s">
        <v>346</v>
      </c>
      <c r="F402" s="81" t="s">
        <v>706</v>
      </c>
      <c r="G402" s="82">
        <v>9621101</v>
      </c>
      <c r="H402" s="83">
        <v>1</v>
      </c>
      <c r="I402" s="81" t="s">
        <v>37</v>
      </c>
      <c r="J402" s="81" t="s">
        <v>618</v>
      </c>
      <c r="K402" s="81" t="s">
        <v>620</v>
      </c>
      <c r="L402" s="81" t="s">
        <v>609</v>
      </c>
      <c r="M402" s="84">
        <v>2</v>
      </c>
      <c r="N402" s="85">
        <v>2</v>
      </c>
      <c r="O402" s="84"/>
      <c r="P402" s="84"/>
      <c r="Q402" s="84"/>
      <c r="R402" s="84"/>
      <c r="S402" s="98">
        <f>Tabulka510591214[[#This Row],[Celkové maximální úvazky]]-Tabulka510591214[[#This Row],[KAPACITA SLUŽBY]]</f>
        <v>0.85999999999999988</v>
      </c>
      <c r="T402">
        <f>ROUND((Tabulka510591214[[#This Row],[KAPACITA SLUŽBY]]/70)*100,2)</f>
        <v>2.86</v>
      </c>
      <c r="AA402">
        <v>9621101</v>
      </c>
      <c r="AB402" t="s">
        <v>706</v>
      </c>
    </row>
    <row r="403" spans="2:28" ht="39.950000000000003" customHeight="1">
      <c r="B403" s="77" t="s">
        <v>605</v>
      </c>
      <c r="C403" s="78">
        <v>1</v>
      </c>
      <c r="D403" s="79" t="s">
        <v>347</v>
      </c>
      <c r="E403" s="80" t="s">
        <v>348</v>
      </c>
      <c r="F403" s="81" t="s">
        <v>706</v>
      </c>
      <c r="G403" s="82">
        <v>2243483</v>
      </c>
      <c r="H403" s="83">
        <v>1</v>
      </c>
      <c r="I403" s="81" t="s">
        <v>37</v>
      </c>
      <c r="J403" s="81" t="s">
        <v>618</v>
      </c>
      <c r="K403" s="81" t="s">
        <v>616</v>
      </c>
      <c r="L403" s="81" t="s">
        <v>609</v>
      </c>
      <c r="M403" s="84">
        <v>1.5</v>
      </c>
      <c r="N403" s="85">
        <v>1.5</v>
      </c>
      <c r="O403" s="84"/>
      <c r="P403" s="84"/>
      <c r="Q403" s="84"/>
      <c r="R403" s="84"/>
      <c r="S403" s="98">
        <f>Tabulka510591214[[#This Row],[Celkové maximální úvazky]]-Tabulka510591214[[#This Row],[KAPACITA SLUŽBY]]</f>
        <v>0.64000000000000012</v>
      </c>
      <c r="T403">
        <f>ROUND((Tabulka510591214[[#This Row],[KAPACITA SLUŽBY]]/70)*100,2)</f>
        <v>2.14</v>
      </c>
      <c r="AA403">
        <v>2243483</v>
      </c>
      <c r="AB403" t="s">
        <v>706</v>
      </c>
    </row>
    <row r="404" spans="2:28" ht="39.950000000000003" customHeight="1">
      <c r="B404" s="77" t="s">
        <v>605</v>
      </c>
      <c r="C404" s="78">
        <v>1</v>
      </c>
      <c r="D404" s="79" t="s">
        <v>349</v>
      </c>
      <c r="E404" s="80" t="s">
        <v>350</v>
      </c>
      <c r="F404" s="81" t="s">
        <v>706</v>
      </c>
      <c r="G404" s="82">
        <v>9765883</v>
      </c>
      <c r="H404" s="83">
        <v>1</v>
      </c>
      <c r="I404" s="81" t="s">
        <v>37</v>
      </c>
      <c r="J404" s="81" t="s">
        <v>618</v>
      </c>
      <c r="K404" s="81" t="s">
        <v>631</v>
      </c>
      <c r="L404" s="81" t="s">
        <v>609</v>
      </c>
      <c r="M404" s="84">
        <v>3</v>
      </c>
      <c r="N404" s="85">
        <v>3</v>
      </c>
      <c r="O404" s="84"/>
      <c r="P404" s="84"/>
      <c r="Q404" s="84"/>
      <c r="R404" s="84"/>
      <c r="S404" s="98">
        <f>Tabulka510591214[[#This Row],[Celkové maximální úvazky]]-Tabulka510591214[[#This Row],[KAPACITA SLUŽBY]]</f>
        <v>1.29</v>
      </c>
      <c r="T404">
        <f>ROUND((Tabulka510591214[[#This Row],[KAPACITA SLUŽBY]]/70)*100,2)</f>
        <v>4.29</v>
      </c>
      <c r="AA404">
        <v>9765883</v>
      </c>
      <c r="AB404" t="s">
        <v>706</v>
      </c>
    </row>
    <row r="405" spans="2:28" ht="39.950000000000003" customHeight="1">
      <c r="B405" s="77" t="s">
        <v>605</v>
      </c>
      <c r="C405" s="78">
        <v>1</v>
      </c>
      <c r="D405" s="79" t="s">
        <v>351</v>
      </c>
      <c r="E405" s="80" t="s">
        <v>352</v>
      </c>
      <c r="F405" s="81" t="s">
        <v>706</v>
      </c>
      <c r="G405" s="82">
        <v>5000760</v>
      </c>
      <c r="H405" s="83">
        <v>1</v>
      </c>
      <c r="I405" s="81" t="s">
        <v>37</v>
      </c>
      <c r="J405" s="81" t="s">
        <v>618</v>
      </c>
      <c r="K405" s="81" t="s">
        <v>625</v>
      </c>
      <c r="L405" s="81" t="s">
        <v>609</v>
      </c>
      <c r="M405" s="84">
        <v>4.5</v>
      </c>
      <c r="N405" s="85">
        <v>4.5</v>
      </c>
      <c r="O405" s="84"/>
      <c r="P405" s="84"/>
      <c r="Q405" s="84"/>
      <c r="R405" s="84"/>
      <c r="S405" s="98">
        <f>Tabulka510591214[[#This Row],[Celkové maximální úvazky]]-Tabulka510591214[[#This Row],[KAPACITA SLUŽBY]]</f>
        <v>1.9299999999999997</v>
      </c>
      <c r="T405">
        <f>ROUND((Tabulka510591214[[#This Row],[KAPACITA SLUŽBY]]/70)*100,2)</f>
        <v>6.43</v>
      </c>
      <c r="AA405">
        <v>5000760</v>
      </c>
      <c r="AB405" t="s">
        <v>706</v>
      </c>
    </row>
    <row r="406" spans="2:28" ht="39.950000000000003" customHeight="1">
      <c r="B406" s="77" t="s">
        <v>605</v>
      </c>
      <c r="C406" s="78">
        <v>1</v>
      </c>
      <c r="D406" s="79" t="s">
        <v>353</v>
      </c>
      <c r="E406" s="80" t="s">
        <v>354</v>
      </c>
      <c r="F406" s="81" t="s">
        <v>706</v>
      </c>
      <c r="G406" s="82">
        <v>9880548</v>
      </c>
      <c r="H406" s="83">
        <v>1</v>
      </c>
      <c r="I406" s="81" t="s">
        <v>37</v>
      </c>
      <c r="J406" s="81" t="s">
        <v>618</v>
      </c>
      <c r="K406" s="81" t="s">
        <v>631</v>
      </c>
      <c r="L406" s="81" t="s">
        <v>609</v>
      </c>
      <c r="M406" s="84">
        <v>4.8</v>
      </c>
      <c r="N406" s="85">
        <v>4.8</v>
      </c>
      <c r="O406" s="84"/>
      <c r="P406" s="84"/>
      <c r="Q406" s="84"/>
      <c r="R406" s="84"/>
      <c r="S406" s="98">
        <f>Tabulka510591214[[#This Row],[Celkové maximální úvazky]]-Tabulka510591214[[#This Row],[KAPACITA SLUŽBY]]</f>
        <v>2.0600000000000005</v>
      </c>
      <c r="T406">
        <f>ROUND((Tabulka510591214[[#This Row],[KAPACITA SLUŽBY]]/70)*100,2)</f>
        <v>6.86</v>
      </c>
      <c r="AA406">
        <v>9880548</v>
      </c>
      <c r="AB406" t="s">
        <v>706</v>
      </c>
    </row>
    <row r="407" spans="2:28" ht="39.950000000000003" customHeight="1">
      <c r="B407" s="77" t="s">
        <v>605</v>
      </c>
      <c r="C407" s="78">
        <v>1</v>
      </c>
      <c r="D407" s="79" t="s">
        <v>355</v>
      </c>
      <c r="E407" s="80" t="s">
        <v>356</v>
      </c>
      <c r="F407" s="81" t="s">
        <v>706</v>
      </c>
      <c r="G407" s="82">
        <v>9513372</v>
      </c>
      <c r="H407" s="83">
        <v>1</v>
      </c>
      <c r="I407" s="81" t="s">
        <v>37</v>
      </c>
      <c r="J407" s="81" t="s">
        <v>618</v>
      </c>
      <c r="K407" s="81" t="s">
        <v>620</v>
      </c>
      <c r="L407" s="81" t="s">
        <v>609</v>
      </c>
      <c r="M407" s="84">
        <v>2.5</v>
      </c>
      <c r="N407" s="85">
        <v>2.5</v>
      </c>
      <c r="O407" s="84"/>
      <c r="P407" s="84"/>
      <c r="Q407" s="84"/>
      <c r="R407" s="84"/>
      <c r="S407" s="98">
        <f>Tabulka510591214[[#This Row],[Celkové maximální úvazky]]-Tabulka510591214[[#This Row],[KAPACITA SLUŽBY]]</f>
        <v>1.0699999999999998</v>
      </c>
      <c r="T407">
        <f>ROUND((Tabulka510591214[[#This Row],[KAPACITA SLUŽBY]]/70)*100,2)</f>
        <v>3.57</v>
      </c>
      <c r="AA407">
        <v>9513372</v>
      </c>
      <c r="AB407" t="s">
        <v>706</v>
      </c>
    </row>
    <row r="408" spans="2:28" ht="39.950000000000003" customHeight="1">
      <c r="B408" s="77" t="s">
        <v>605</v>
      </c>
      <c r="C408" s="78">
        <v>1</v>
      </c>
      <c r="D408" s="79" t="s">
        <v>357</v>
      </c>
      <c r="E408" s="80" t="s">
        <v>358</v>
      </c>
      <c r="F408" s="81" t="s">
        <v>706</v>
      </c>
      <c r="G408" s="82">
        <v>1856990</v>
      </c>
      <c r="H408" s="83">
        <v>1</v>
      </c>
      <c r="I408" s="81" t="s">
        <v>37</v>
      </c>
      <c r="J408" s="81" t="s">
        <v>618</v>
      </c>
      <c r="K408" s="81" t="s">
        <v>616</v>
      </c>
      <c r="L408" s="81" t="s">
        <v>609</v>
      </c>
      <c r="M408" s="84">
        <v>5.7</v>
      </c>
      <c r="N408" s="85">
        <v>5.7</v>
      </c>
      <c r="O408" s="84"/>
      <c r="P408" s="84"/>
      <c r="Q408" s="84"/>
      <c r="R408" s="84"/>
      <c r="S408" s="98">
        <f>Tabulka510591214[[#This Row],[Celkové maximální úvazky]]-Tabulka510591214[[#This Row],[KAPACITA SLUŽBY]]</f>
        <v>2.4400000000000004</v>
      </c>
      <c r="T408">
        <f>ROUND((Tabulka510591214[[#This Row],[KAPACITA SLUŽBY]]/70)*100,2)</f>
        <v>8.14</v>
      </c>
      <c r="AA408">
        <v>1856990</v>
      </c>
      <c r="AB408" t="s">
        <v>706</v>
      </c>
    </row>
    <row r="409" spans="2:28" ht="39.950000000000003" customHeight="1">
      <c r="B409" s="77" t="s">
        <v>605</v>
      </c>
      <c r="C409" s="78">
        <v>0</v>
      </c>
      <c r="D409" s="79" t="s">
        <v>359</v>
      </c>
      <c r="E409" s="80">
        <v>75154617</v>
      </c>
      <c r="F409" s="81" t="s">
        <v>619</v>
      </c>
      <c r="G409" s="82">
        <v>4599850</v>
      </c>
      <c r="H409" s="83">
        <v>1</v>
      </c>
      <c r="I409" s="81" t="s">
        <v>25</v>
      </c>
      <c r="J409" s="81" t="s">
        <v>618</v>
      </c>
      <c r="K409" s="81" t="s">
        <v>638</v>
      </c>
      <c r="L409" s="81" t="s">
        <v>609</v>
      </c>
      <c r="M409" s="84">
        <v>1.25</v>
      </c>
      <c r="N409" s="85">
        <v>1.25</v>
      </c>
      <c r="O409" s="84"/>
      <c r="P409" s="84"/>
      <c r="Q409" s="84"/>
      <c r="R409" s="84"/>
      <c r="S409" s="98">
        <f>Tabulka510591214[[#This Row],[Celkové maximální úvazky]]-Tabulka510591214[[#This Row],[KAPACITA SLUŽBY]]</f>
        <v>0.54</v>
      </c>
      <c r="T409">
        <f>ROUND((Tabulka510591214[[#This Row],[KAPACITA SLUŽBY]]/70)*100,2)</f>
        <v>1.79</v>
      </c>
      <c r="AA409">
        <v>4599850</v>
      </c>
      <c r="AB409" t="s">
        <v>619</v>
      </c>
    </row>
    <row r="410" spans="2:28" ht="39.950000000000003" customHeight="1">
      <c r="B410" s="77" t="s">
        <v>605</v>
      </c>
      <c r="C410" s="78">
        <v>0</v>
      </c>
      <c r="D410" s="79" t="s">
        <v>359</v>
      </c>
      <c r="E410" s="80">
        <v>75154617</v>
      </c>
      <c r="F410" s="81" t="s">
        <v>619</v>
      </c>
      <c r="G410" s="82">
        <v>7345306</v>
      </c>
      <c r="H410" s="83">
        <v>1</v>
      </c>
      <c r="I410" s="81" t="s">
        <v>40</v>
      </c>
      <c r="J410" s="81" t="s">
        <v>618</v>
      </c>
      <c r="K410" s="81" t="s">
        <v>638</v>
      </c>
      <c r="L410" s="81" t="s">
        <v>598</v>
      </c>
      <c r="M410" s="99">
        <v>40</v>
      </c>
      <c r="N410" s="99"/>
      <c r="O410" s="99">
        <v>40</v>
      </c>
      <c r="P410" s="99"/>
      <c r="Q410" s="99"/>
      <c r="R410" s="99"/>
      <c r="S410" s="98"/>
      <c r="AA410">
        <v>7345306</v>
      </c>
      <c r="AB410" t="s">
        <v>619</v>
      </c>
    </row>
    <row r="411" spans="2:28" ht="39.950000000000003" customHeight="1">
      <c r="B411" s="77" t="s">
        <v>605</v>
      </c>
      <c r="C411" s="78">
        <v>1</v>
      </c>
      <c r="D411" s="79" t="s">
        <v>359</v>
      </c>
      <c r="E411" s="80">
        <v>75154617</v>
      </c>
      <c r="F411" s="81" t="s">
        <v>619</v>
      </c>
      <c r="G411" s="82">
        <v>1248456</v>
      </c>
      <c r="H411" s="83">
        <v>1</v>
      </c>
      <c r="I411" s="81" t="s">
        <v>610</v>
      </c>
      <c r="J411" s="81" t="s">
        <v>618</v>
      </c>
      <c r="K411" s="81" t="s">
        <v>638</v>
      </c>
      <c r="L411" s="81" t="s">
        <v>598</v>
      </c>
      <c r="M411" s="99">
        <v>10</v>
      </c>
      <c r="N411" s="99"/>
      <c r="O411" s="99">
        <v>10</v>
      </c>
      <c r="P411" s="99"/>
      <c r="Q411" s="99"/>
      <c r="R411" s="99"/>
      <c r="S411" s="98"/>
      <c r="AA411">
        <v>1248456</v>
      </c>
      <c r="AB411" t="s">
        <v>619</v>
      </c>
    </row>
    <row r="412" spans="2:28" ht="39.950000000000003" customHeight="1">
      <c r="B412" s="77" t="s">
        <v>605</v>
      </c>
      <c r="C412" s="78">
        <v>0</v>
      </c>
      <c r="D412" s="79" t="s">
        <v>359</v>
      </c>
      <c r="E412" s="80">
        <v>75154617</v>
      </c>
      <c r="F412" s="81" t="s">
        <v>619</v>
      </c>
      <c r="G412" s="82">
        <v>1328455</v>
      </c>
      <c r="H412" s="83">
        <v>1</v>
      </c>
      <c r="I412" s="81" t="s">
        <v>37</v>
      </c>
      <c r="J412" s="81" t="s">
        <v>618</v>
      </c>
      <c r="K412" s="81" t="s">
        <v>638</v>
      </c>
      <c r="L412" s="81" t="s">
        <v>609</v>
      </c>
      <c r="M412" s="84">
        <v>7</v>
      </c>
      <c r="N412" s="85">
        <v>7</v>
      </c>
      <c r="O412" s="84"/>
      <c r="P412" s="84"/>
      <c r="Q412" s="84"/>
      <c r="R412" s="84"/>
      <c r="S412" s="98">
        <f>Tabulka510591214[[#This Row],[Celkové maximální úvazky]]-Tabulka510591214[[#This Row],[KAPACITA SLUŽBY]]</f>
        <v>3</v>
      </c>
      <c r="T412">
        <f>ROUND((Tabulka510591214[[#This Row],[KAPACITA SLUŽBY]]/70)*100,2)</f>
        <v>10</v>
      </c>
      <c r="AA412">
        <v>1328455</v>
      </c>
      <c r="AB412" t="s">
        <v>619</v>
      </c>
    </row>
    <row r="413" spans="2:28" ht="39.950000000000003" customHeight="1">
      <c r="B413" s="77" t="s">
        <v>605</v>
      </c>
      <c r="C413" s="78">
        <v>1</v>
      </c>
      <c r="D413" s="79" t="s">
        <v>361</v>
      </c>
      <c r="E413" s="80" t="s">
        <v>362</v>
      </c>
      <c r="F413" s="81" t="s">
        <v>619</v>
      </c>
      <c r="G413" s="82">
        <v>3139309</v>
      </c>
      <c r="H413" s="83">
        <v>1</v>
      </c>
      <c r="I413" s="81" t="s">
        <v>40</v>
      </c>
      <c r="J413" s="81" t="s">
        <v>618</v>
      </c>
      <c r="K413" s="81" t="s">
        <v>620</v>
      </c>
      <c r="L413" s="81" t="s">
        <v>598</v>
      </c>
      <c r="M413" s="99">
        <v>96</v>
      </c>
      <c r="N413" s="99"/>
      <c r="O413" s="99">
        <v>96</v>
      </c>
      <c r="P413" s="99"/>
      <c r="Q413" s="99"/>
      <c r="R413" s="99"/>
      <c r="S413" s="98"/>
      <c r="AA413">
        <v>3139309</v>
      </c>
      <c r="AB413" t="s">
        <v>619</v>
      </c>
    </row>
    <row r="414" spans="2:28" ht="39.950000000000003" customHeight="1">
      <c r="B414" s="77" t="s">
        <v>605</v>
      </c>
      <c r="C414" s="78">
        <v>0</v>
      </c>
      <c r="D414" s="79" t="s">
        <v>361</v>
      </c>
      <c r="E414" s="80" t="s">
        <v>362</v>
      </c>
      <c r="F414" s="81" t="s">
        <v>619</v>
      </c>
      <c r="G414" s="82">
        <v>8447427</v>
      </c>
      <c r="H414" s="83">
        <v>1</v>
      </c>
      <c r="I414" s="81" t="s">
        <v>37</v>
      </c>
      <c r="J414" s="81" t="s">
        <v>618</v>
      </c>
      <c r="K414" s="81" t="s">
        <v>620</v>
      </c>
      <c r="L414" s="81" t="s">
        <v>609</v>
      </c>
      <c r="M414" s="84">
        <v>21.6</v>
      </c>
      <c r="N414" s="85">
        <v>21.6</v>
      </c>
      <c r="O414" s="84"/>
      <c r="P414" s="84"/>
      <c r="Q414" s="84"/>
      <c r="R414" s="84"/>
      <c r="S414" s="98">
        <f>Tabulka510591214[[#This Row],[Celkové maximální úvazky]]-Tabulka510591214[[#This Row],[KAPACITA SLUŽBY]]</f>
        <v>9.259999999999998</v>
      </c>
      <c r="T414">
        <f>ROUND((Tabulka510591214[[#This Row],[KAPACITA SLUŽBY]]/70)*100,2)</f>
        <v>30.86</v>
      </c>
      <c r="AA414">
        <v>8447427</v>
      </c>
      <c r="AB414" t="s">
        <v>619</v>
      </c>
    </row>
    <row r="415" spans="2:28" ht="39.950000000000003" customHeight="1">
      <c r="B415" s="77" t="s">
        <v>605</v>
      </c>
      <c r="C415" s="78">
        <v>1</v>
      </c>
      <c r="D415" s="79" t="s">
        <v>363</v>
      </c>
      <c r="E415" s="80" t="s">
        <v>364</v>
      </c>
      <c r="F415" s="81" t="s">
        <v>708</v>
      </c>
      <c r="G415" s="82">
        <v>2825632</v>
      </c>
      <c r="H415" s="83">
        <v>1</v>
      </c>
      <c r="I415" s="81" t="s">
        <v>37</v>
      </c>
      <c r="J415" s="81" t="s">
        <v>618</v>
      </c>
      <c r="K415" s="81" t="s">
        <v>620</v>
      </c>
      <c r="L415" s="81" t="s">
        <v>609</v>
      </c>
      <c r="M415" s="84">
        <v>2</v>
      </c>
      <c r="N415" s="85">
        <v>2</v>
      </c>
      <c r="O415" s="84"/>
      <c r="P415" s="84"/>
      <c r="Q415" s="84"/>
      <c r="R415" s="84"/>
      <c r="S415" s="98">
        <f>Tabulka510591214[[#This Row],[Celkové maximální úvazky]]-Tabulka510591214[[#This Row],[KAPACITA SLUŽBY]]</f>
        <v>0.85999999999999988</v>
      </c>
      <c r="T415">
        <f>ROUND((Tabulka510591214[[#This Row],[KAPACITA SLUŽBY]]/70)*100,2)</f>
        <v>2.86</v>
      </c>
      <c r="AA415">
        <v>2825632</v>
      </c>
      <c r="AB415" t="s">
        <v>708</v>
      </c>
    </row>
    <row r="416" spans="2:28" ht="39.950000000000003" customHeight="1">
      <c r="B416" s="77" t="s">
        <v>605</v>
      </c>
      <c r="C416" s="78">
        <v>1</v>
      </c>
      <c r="D416" s="79" t="s">
        <v>365</v>
      </c>
      <c r="E416" s="80" t="s">
        <v>366</v>
      </c>
      <c r="F416" s="81" t="s">
        <v>708</v>
      </c>
      <c r="G416" s="82">
        <v>1070780</v>
      </c>
      <c r="H416" s="83">
        <v>1</v>
      </c>
      <c r="I416" s="81" t="s">
        <v>37</v>
      </c>
      <c r="J416" s="81" t="s">
        <v>618</v>
      </c>
      <c r="K416" s="81" t="s">
        <v>658</v>
      </c>
      <c r="L416" s="81" t="s">
        <v>609</v>
      </c>
      <c r="M416" s="84">
        <v>3</v>
      </c>
      <c r="N416" s="85">
        <v>3</v>
      </c>
      <c r="O416" s="84"/>
      <c r="P416" s="84"/>
      <c r="Q416" s="84"/>
      <c r="R416" s="84"/>
      <c r="S416" s="98">
        <f>Tabulka510591214[[#This Row],[Celkové maximální úvazky]]-Tabulka510591214[[#This Row],[KAPACITA SLUŽBY]]</f>
        <v>1.29</v>
      </c>
      <c r="T416">
        <f>ROUND((Tabulka510591214[[#This Row],[KAPACITA SLUŽBY]]/70)*100,2)</f>
        <v>4.29</v>
      </c>
      <c r="AA416">
        <v>1070780</v>
      </c>
      <c r="AB416" t="s">
        <v>708</v>
      </c>
    </row>
    <row r="417" spans="2:28" ht="39.950000000000003" customHeight="1">
      <c r="B417" s="77" t="s">
        <v>605</v>
      </c>
      <c r="C417" s="78">
        <v>0</v>
      </c>
      <c r="D417" s="79" t="s">
        <v>367</v>
      </c>
      <c r="E417" s="80" t="s">
        <v>368</v>
      </c>
      <c r="F417" s="81" t="s">
        <v>606</v>
      </c>
      <c r="G417" s="82">
        <v>4120874</v>
      </c>
      <c r="H417" s="83">
        <v>1</v>
      </c>
      <c r="I417" s="81" t="s">
        <v>45</v>
      </c>
      <c r="J417" s="81" t="s">
        <v>626</v>
      </c>
      <c r="K417" s="81" t="s">
        <v>638</v>
      </c>
      <c r="L417" s="81" t="s">
        <v>609</v>
      </c>
      <c r="M417" s="84">
        <v>4.9000000000000004</v>
      </c>
      <c r="N417" s="85">
        <v>4.9000000000000004</v>
      </c>
      <c r="O417" s="84"/>
      <c r="P417" s="84"/>
      <c r="Q417" s="84"/>
      <c r="R417" s="84"/>
      <c r="S417" s="98">
        <f>Tabulka510591214[[#This Row],[Celkové maximální úvazky]]-Tabulka510591214[[#This Row],[KAPACITA SLUŽBY]]</f>
        <v>2.0999999999999996</v>
      </c>
      <c r="T417">
        <f>ROUND((Tabulka510591214[[#This Row],[KAPACITA SLUŽBY]]/70)*100,2)</f>
        <v>7</v>
      </c>
      <c r="AA417">
        <v>4120874</v>
      </c>
      <c r="AB417" t="s">
        <v>606</v>
      </c>
    </row>
    <row r="418" spans="2:28" ht="39.950000000000003" customHeight="1">
      <c r="B418" s="77" t="s">
        <v>605</v>
      </c>
      <c r="C418" s="78">
        <v>1</v>
      </c>
      <c r="D418" s="79" t="s">
        <v>367</v>
      </c>
      <c r="E418" s="80" t="s">
        <v>368</v>
      </c>
      <c r="F418" s="81" t="s">
        <v>606</v>
      </c>
      <c r="G418" s="82">
        <v>2991458</v>
      </c>
      <c r="H418" s="83">
        <v>1</v>
      </c>
      <c r="I418" s="81" t="s">
        <v>74</v>
      </c>
      <c r="J418" s="81" t="s">
        <v>626</v>
      </c>
      <c r="K418" s="81" t="s">
        <v>638</v>
      </c>
      <c r="L418" s="81" t="s">
        <v>599</v>
      </c>
      <c r="M418" s="99">
        <v>365</v>
      </c>
      <c r="N418" s="99"/>
      <c r="O418" s="99"/>
      <c r="P418" s="99"/>
      <c r="Q418" s="99">
        <v>365</v>
      </c>
      <c r="R418" s="99"/>
      <c r="S418" s="98"/>
      <c r="AA418">
        <v>2991458</v>
      </c>
      <c r="AB418" t="s">
        <v>606</v>
      </c>
    </row>
    <row r="419" spans="2:28" ht="39.950000000000003" customHeight="1">
      <c r="B419" s="77" t="s">
        <v>605</v>
      </c>
      <c r="C419" s="78">
        <v>0</v>
      </c>
      <c r="D419" s="79" t="s">
        <v>367</v>
      </c>
      <c r="E419" s="80" t="s">
        <v>368</v>
      </c>
      <c r="F419" s="81" t="s">
        <v>606</v>
      </c>
      <c r="G419" s="82">
        <v>6526931</v>
      </c>
      <c r="H419" s="83">
        <v>1</v>
      </c>
      <c r="I419" s="81" t="s">
        <v>83</v>
      </c>
      <c r="J419" s="81" t="s">
        <v>626</v>
      </c>
      <c r="K419" s="81" t="s">
        <v>638</v>
      </c>
      <c r="L419" s="81" t="s">
        <v>609</v>
      </c>
      <c r="M419" s="84">
        <v>1</v>
      </c>
      <c r="N419" s="85">
        <v>1</v>
      </c>
      <c r="O419" s="84"/>
      <c r="P419" s="84"/>
      <c r="Q419" s="84"/>
      <c r="R419" s="84"/>
      <c r="S419" s="98">
        <f>Tabulka510591214[[#This Row],[Celkové maximální úvazky]]-Tabulka510591214[[#This Row],[KAPACITA SLUŽBY]]</f>
        <v>0.42999999999999994</v>
      </c>
      <c r="T419">
        <f>ROUND((Tabulka510591214[[#This Row],[KAPACITA SLUŽBY]]/70)*100,2)</f>
        <v>1.43</v>
      </c>
      <c r="AA419">
        <v>6526931</v>
      </c>
      <c r="AB419" t="s">
        <v>606</v>
      </c>
    </row>
    <row r="420" spans="2:28" ht="39.950000000000003" customHeight="1">
      <c r="B420" s="77" t="s">
        <v>605</v>
      </c>
      <c r="C420" s="78">
        <v>1</v>
      </c>
      <c r="D420" s="79" t="s">
        <v>369</v>
      </c>
      <c r="E420" s="80">
        <v>42727243</v>
      </c>
      <c r="F420" s="81" t="s">
        <v>632</v>
      </c>
      <c r="G420" s="82">
        <v>3146127</v>
      </c>
      <c r="H420" s="83">
        <v>1</v>
      </c>
      <c r="I420" s="81" t="s">
        <v>49</v>
      </c>
      <c r="J420" s="81" t="s">
        <v>607</v>
      </c>
      <c r="K420" s="81" t="s">
        <v>608</v>
      </c>
      <c r="L420" s="81" t="s">
        <v>598</v>
      </c>
      <c r="M420" s="99">
        <v>41</v>
      </c>
      <c r="N420" s="99"/>
      <c r="O420" s="99">
        <v>41</v>
      </c>
      <c r="P420" s="99"/>
      <c r="Q420" s="99"/>
      <c r="R420" s="99"/>
      <c r="S420" s="98"/>
      <c r="AA420">
        <v>3146127</v>
      </c>
      <c r="AB420" t="s">
        <v>632</v>
      </c>
    </row>
    <row r="421" spans="2:28" ht="39.950000000000003" customHeight="1">
      <c r="B421" s="77" t="s">
        <v>605</v>
      </c>
      <c r="C421" s="78">
        <v>0</v>
      </c>
      <c r="D421" s="79" t="s">
        <v>369</v>
      </c>
      <c r="E421" s="80">
        <v>42727243</v>
      </c>
      <c r="F421" s="81" t="s">
        <v>632</v>
      </c>
      <c r="G421" s="82">
        <v>9510127</v>
      </c>
      <c r="H421" s="83">
        <v>1</v>
      </c>
      <c r="I421" s="81" t="s">
        <v>50</v>
      </c>
      <c r="J421" s="81" t="s">
        <v>633</v>
      </c>
      <c r="K421" s="81" t="s">
        <v>709</v>
      </c>
      <c r="L421" s="81" t="s">
        <v>598</v>
      </c>
      <c r="M421" s="99">
        <v>15</v>
      </c>
      <c r="N421" s="99"/>
      <c r="O421" s="99">
        <v>15</v>
      </c>
      <c r="P421" s="99"/>
      <c r="Q421" s="99"/>
      <c r="R421" s="99"/>
      <c r="S421" s="98"/>
      <c r="AA421">
        <v>9510127</v>
      </c>
      <c r="AB421" t="s">
        <v>632</v>
      </c>
    </row>
    <row r="422" spans="2:28" ht="39.950000000000003" customHeight="1">
      <c r="B422" s="77" t="s">
        <v>605</v>
      </c>
      <c r="C422" s="78">
        <v>0</v>
      </c>
      <c r="D422" s="79" t="s">
        <v>369</v>
      </c>
      <c r="E422" s="80">
        <v>42727243</v>
      </c>
      <c r="F422" s="81" t="s">
        <v>632</v>
      </c>
      <c r="G422" s="82">
        <v>8609012</v>
      </c>
      <c r="H422" s="83">
        <v>1</v>
      </c>
      <c r="I422" s="81" t="s">
        <v>610</v>
      </c>
      <c r="J422" s="81" t="s">
        <v>607</v>
      </c>
      <c r="K422" s="81" t="s">
        <v>608</v>
      </c>
      <c r="L422" s="81" t="s">
        <v>598</v>
      </c>
      <c r="M422" s="99">
        <v>12</v>
      </c>
      <c r="N422" s="99"/>
      <c r="O422" s="99">
        <v>12</v>
      </c>
      <c r="P422" s="99"/>
      <c r="Q422" s="99"/>
      <c r="R422" s="99"/>
      <c r="S422" s="98"/>
      <c r="AA422">
        <v>8609012</v>
      </c>
      <c r="AB422" t="s">
        <v>632</v>
      </c>
    </row>
    <row r="423" spans="2:28" ht="39.950000000000003" customHeight="1">
      <c r="B423" s="77" t="s">
        <v>605</v>
      </c>
      <c r="C423" s="78">
        <v>0</v>
      </c>
      <c r="D423" s="79" t="s">
        <v>369</v>
      </c>
      <c r="E423" s="80">
        <v>42727243</v>
      </c>
      <c r="F423" s="81" t="s">
        <v>632</v>
      </c>
      <c r="G423" s="82">
        <v>8025005</v>
      </c>
      <c r="H423" s="83">
        <v>1</v>
      </c>
      <c r="I423" s="81" t="s">
        <v>564</v>
      </c>
      <c r="J423" s="81" t="s">
        <v>607</v>
      </c>
      <c r="K423" s="81" t="s">
        <v>608</v>
      </c>
      <c r="L423" s="81" t="s">
        <v>609</v>
      </c>
      <c r="M423" s="84">
        <v>6.5</v>
      </c>
      <c r="N423" s="85">
        <v>6.5</v>
      </c>
      <c r="O423" s="84"/>
      <c r="P423" s="84"/>
      <c r="Q423" s="84"/>
      <c r="R423" s="84"/>
      <c r="S423" s="98">
        <f>Tabulka510591214[[#This Row],[Celkové maximální úvazky]]-Tabulka510591214[[#This Row],[KAPACITA SLUŽBY]]</f>
        <v>2.7899999999999991</v>
      </c>
      <c r="T423">
        <f>ROUND((Tabulka510591214[[#This Row],[KAPACITA SLUŽBY]]/70)*100,2)</f>
        <v>9.2899999999999991</v>
      </c>
      <c r="AA423">
        <v>8025005</v>
      </c>
      <c r="AB423" t="s">
        <v>632</v>
      </c>
    </row>
    <row r="424" spans="2:28" ht="39.950000000000003" customHeight="1">
      <c r="B424" s="77" t="s">
        <v>605</v>
      </c>
      <c r="C424" s="78">
        <v>0</v>
      </c>
      <c r="D424" s="113" t="s">
        <v>369</v>
      </c>
      <c r="E424" s="80">
        <v>42727243</v>
      </c>
      <c r="F424" s="81" t="s">
        <v>632</v>
      </c>
      <c r="G424" s="82">
        <v>2689612</v>
      </c>
      <c r="H424" s="83">
        <v>1</v>
      </c>
      <c r="I424" s="81" t="s">
        <v>80</v>
      </c>
      <c r="J424" s="81" t="s">
        <v>607</v>
      </c>
      <c r="K424" s="81" t="s">
        <v>608</v>
      </c>
      <c r="L424" s="81" t="s">
        <v>598</v>
      </c>
      <c r="M424" s="99">
        <v>15</v>
      </c>
      <c r="N424" s="99"/>
      <c r="O424" s="99">
        <v>15</v>
      </c>
      <c r="P424" s="99"/>
      <c r="Q424" s="99"/>
      <c r="R424" s="99"/>
      <c r="S424" s="98"/>
      <c r="AA424">
        <v>2689612</v>
      </c>
      <c r="AB424" t="s">
        <v>632</v>
      </c>
    </row>
    <row r="425" spans="2:28" ht="39.950000000000003" customHeight="1">
      <c r="B425" s="100" t="s">
        <v>605</v>
      </c>
      <c r="C425" s="78">
        <v>1</v>
      </c>
      <c r="D425" s="102" t="s">
        <v>371</v>
      </c>
      <c r="E425" s="103">
        <v>26623064</v>
      </c>
      <c r="F425" s="104" t="s">
        <v>606</v>
      </c>
      <c r="G425" s="105">
        <v>1674590</v>
      </c>
      <c r="H425" s="83">
        <v>1</v>
      </c>
      <c r="I425" s="104" t="s">
        <v>21</v>
      </c>
      <c r="J425" s="104" t="s">
        <v>710</v>
      </c>
      <c r="K425" s="104" t="s">
        <v>711</v>
      </c>
      <c r="L425" s="104" t="s">
        <v>629</v>
      </c>
      <c r="M425" s="107">
        <v>3300</v>
      </c>
      <c r="N425" s="107"/>
      <c r="O425" s="107"/>
      <c r="P425" s="107">
        <v>3300</v>
      </c>
      <c r="Q425" s="107"/>
      <c r="R425" s="107"/>
      <c r="S425" s="98"/>
      <c r="AA425">
        <v>1674590</v>
      </c>
      <c r="AB425" t="s">
        <v>606</v>
      </c>
    </row>
    <row r="426" spans="2:28" ht="39.950000000000003" customHeight="1">
      <c r="B426" s="77" t="s">
        <v>605</v>
      </c>
      <c r="C426" s="78">
        <v>0</v>
      </c>
      <c r="D426" s="79" t="s">
        <v>371</v>
      </c>
      <c r="E426" s="80">
        <v>26623064</v>
      </c>
      <c r="F426" s="81" t="s">
        <v>606</v>
      </c>
      <c r="G426" s="82">
        <v>4334040</v>
      </c>
      <c r="H426" s="83">
        <v>1</v>
      </c>
      <c r="I426" s="81" t="s">
        <v>107</v>
      </c>
      <c r="J426" s="81" t="s">
        <v>624</v>
      </c>
      <c r="K426" s="81" t="s">
        <v>628</v>
      </c>
      <c r="L426" s="81" t="s">
        <v>609</v>
      </c>
      <c r="M426" s="84">
        <v>3.77</v>
      </c>
      <c r="N426" s="85">
        <v>3.77</v>
      </c>
      <c r="O426" s="84"/>
      <c r="P426" s="84"/>
      <c r="Q426" s="84"/>
      <c r="R426" s="84"/>
      <c r="S426" s="98">
        <f>Tabulka510591214[[#This Row],[Celkové maximální úvazky]]-Tabulka510591214[[#This Row],[KAPACITA SLUŽBY]]</f>
        <v>1.6199999999999997</v>
      </c>
      <c r="T426">
        <f>ROUND((Tabulka510591214[[#This Row],[KAPACITA SLUŽBY]]/70)*100,2)</f>
        <v>5.39</v>
      </c>
      <c r="AA426">
        <v>4334040</v>
      </c>
      <c r="AB426" t="s">
        <v>606</v>
      </c>
    </row>
    <row r="427" spans="2:28" ht="39.950000000000003" customHeight="1">
      <c r="B427" s="77" t="s">
        <v>605</v>
      </c>
      <c r="C427" s="78">
        <v>0</v>
      </c>
      <c r="D427" s="79" t="s">
        <v>371</v>
      </c>
      <c r="E427" s="80">
        <v>26623064</v>
      </c>
      <c r="F427" s="81" t="s">
        <v>606</v>
      </c>
      <c r="G427" s="82">
        <v>3397992</v>
      </c>
      <c r="H427" s="83">
        <v>1</v>
      </c>
      <c r="I427" s="81" t="s">
        <v>414</v>
      </c>
      <c r="J427" s="81" t="s">
        <v>710</v>
      </c>
      <c r="K427" s="81" t="s">
        <v>628</v>
      </c>
      <c r="L427" s="81" t="s">
        <v>609</v>
      </c>
      <c r="M427" s="84">
        <v>0.91</v>
      </c>
      <c r="N427" s="85">
        <v>0.91</v>
      </c>
      <c r="O427" s="84"/>
      <c r="P427" s="84"/>
      <c r="Q427" s="84"/>
      <c r="R427" s="84"/>
      <c r="S427" s="98">
        <f>Tabulka510591214[[#This Row],[Celkové maximální úvazky]]-Tabulka510591214[[#This Row],[KAPACITA SLUŽBY]]</f>
        <v>0.39</v>
      </c>
      <c r="T427">
        <f>ROUND((Tabulka510591214[[#This Row],[KAPACITA SLUŽBY]]/70)*100,2)</f>
        <v>1.3</v>
      </c>
      <c r="AA427">
        <v>3397992</v>
      </c>
      <c r="AB427" t="s">
        <v>606</v>
      </c>
    </row>
    <row r="428" spans="2:28" ht="39.950000000000003" customHeight="1">
      <c r="B428" s="77" t="s">
        <v>605</v>
      </c>
      <c r="C428" s="78">
        <v>1</v>
      </c>
      <c r="D428" s="79" t="s">
        <v>572</v>
      </c>
      <c r="E428" s="80">
        <v>70106339</v>
      </c>
      <c r="F428" s="81" t="s">
        <v>606</v>
      </c>
      <c r="G428" s="82">
        <v>8284453</v>
      </c>
      <c r="H428" s="83">
        <v>1</v>
      </c>
      <c r="I428" s="81" t="s">
        <v>414</v>
      </c>
      <c r="J428" s="81" t="s">
        <v>613</v>
      </c>
      <c r="K428" s="81" t="s">
        <v>614</v>
      </c>
      <c r="L428" s="81" t="s">
        <v>609</v>
      </c>
      <c r="M428" s="84">
        <v>6.36</v>
      </c>
      <c r="N428" s="85">
        <v>6.36</v>
      </c>
      <c r="O428" s="84"/>
      <c r="P428" s="84"/>
      <c r="Q428" s="84"/>
      <c r="R428" s="84"/>
      <c r="S428" s="98">
        <f>Tabulka510591214[[#This Row],[Celkové maximální úvazky]]-Tabulka510591214[[#This Row],[KAPACITA SLUŽBY]]</f>
        <v>2.7299999999999995</v>
      </c>
      <c r="T428">
        <f>ROUND((Tabulka510591214[[#This Row],[KAPACITA SLUŽBY]]/70)*100,2)</f>
        <v>9.09</v>
      </c>
      <c r="AA428">
        <v>8284453</v>
      </c>
      <c r="AB428" t="s">
        <v>606</v>
      </c>
    </row>
    <row r="429" spans="2:28" ht="39.950000000000003" customHeight="1">
      <c r="B429" s="77" t="s">
        <v>605</v>
      </c>
      <c r="C429" s="78">
        <v>1</v>
      </c>
      <c r="D429" s="79" t="s">
        <v>373</v>
      </c>
      <c r="E429" s="80">
        <v>26679663</v>
      </c>
      <c r="F429" s="81" t="s">
        <v>606</v>
      </c>
      <c r="G429" s="115">
        <v>2436647</v>
      </c>
      <c r="H429" s="83">
        <v>1</v>
      </c>
      <c r="I429" s="81" t="s">
        <v>46</v>
      </c>
      <c r="J429" s="81" t="s">
        <v>633</v>
      </c>
      <c r="K429" s="81" t="s">
        <v>712</v>
      </c>
      <c r="L429" s="81" t="s">
        <v>609</v>
      </c>
      <c r="M429" s="84">
        <v>0.28000000000000003</v>
      </c>
      <c r="N429" s="85">
        <v>0.28000000000000003</v>
      </c>
      <c r="O429" s="84"/>
      <c r="P429" s="84"/>
      <c r="Q429" s="84"/>
      <c r="R429" s="84"/>
      <c r="S429" s="98">
        <f>Tabulka510591214[[#This Row],[Celkové maximální úvazky]]-Tabulka510591214[[#This Row],[KAPACITA SLUŽBY]]</f>
        <v>0.12</v>
      </c>
      <c r="T429">
        <f>ROUND((Tabulka510591214[[#This Row],[KAPACITA SLUŽBY]]/70)*100,2)</f>
        <v>0.4</v>
      </c>
      <c r="AA429">
        <v>2436647</v>
      </c>
      <c r="AB429" t="s">
        <v>606</v>
      </c>
    </row>
    <row r="430" spans="2:28" ht="39.950000000000003" customHeight="1">
      <c r="B430" s="100" t="s">
        <v>605</v>
      </c>
      <c r="C430" s="78">
        <v>0</v>
      </c>
      <c r="D430" s="102" t="s">
        <v>373</v>
      </c>
      <c r="E430" s="103">
        <v>26679663</v>
      </c>
      <c r="F430" s="104" t="s">
        <v>606</v>
      </c>
      <c r="G430" s="105">
        <v>9951392</v>
      </c>
      <c r="H430" s="83">
        <v>1</v>
      </c>
      <c r="I430" s="104" t="s">
        <v>21</v>
      </c>
      <c r="J430" s="104" t="s">
        <v>633</v>
      </c>
      <c r="K430" s="104" t="s">
        <v>712</v>
      </c>
      <c r="L430" s="104" t="s">
        <v>629</v>
      </c>
      <c r="M430" s="107">
        <v>6300</v>
      </c>
      <c r="N430" s="107"/>
      <c r="O430" s="107"/>
      <c r="P430" s="107">
        <v>6300</v>
      </c>
      <c r="Q430" s="107"/>
      <c r="R430" s="107"/>
      <c r="S430" s="98"/>
      <c r="AA430">
        <v>9951392</v>
      </c>
      <c r="AB430" t="s">
        <v>606</v>
      </c>
    </row>
    <row r="431" spans="2:28" ht="39.950000000000003" customHeight="1">
      <c r="B431" s="77" t="s">
        <v>605</v>
      </c>
      <c r="C431" s="78">
        <v>1</v>
      </c>
      <c r="D431" s="79" t="s">
        <v>375</v>
      </c>
      <c r="E431" s="80" t="s">
        <v>376</v>
      </c>
      <c r="F431" s="81" t="s">
        <v>713</v>
      </c>
      <c r="G431" s="82">
        <v>8213305</v>
      </c>
      <c r="H431" s="83">
        <v>1</v>
      </c>
      <c r="I431" s="81" t="s">
        <v>37</v>
      </c>
      <c r="J431" s="81" t="s">
        <v>618</v>
      </c>
      <c r="K431" s="81" t="s">
        <v>636</v>
      </c>
      <c r="L431" s="81" t="s">
        <v>609</v>
      </c>
      <c r="M431" s="84">
        <v>1</v>
      </c>
      <c r="N431" s="85">
        <v>1</v>
      </c>
      <c r="O431" s="84"/>
      <c r="P431" s="84"/>
      <c r="Q431" s="84"/>
      <c r="R431" s="84"/>
      <c r="S431" s="98">
        <f>Tabulka510591214[[#This Row],[Celkové maximální úvazky]]-Tabulka510591214[[#This Row],[KAPACITA SLUŽBY]]</f>
        <v>0.42999999999999994</v>
      </c>
      <c r="T431">
        <f>ROUND((Tabulka510591214[[#This Row],[KAPACITA SLUŽBY]]/70)*100,2)</f>
        <v>1.43</v>
      </c>
      <c r="AA431">
        <v>8213305</v>
      </c>
      <c r="AB431" t="s">
        <v>713</v>
      </c>
    </row>
    <row r="432" spans="2:28" ht="39.950000000000003" customHeight="1">
      <c r="B432" s="77" t="s">
        <v>605</v>
      </c>
      <c r="C432" s="78">
        <v>1</v>
      </c>
      <c r="D432" s="79" t="s">
        <v>377</v>
      </c>
      <c r="E432" s="80" t="s">
        <v>378</v>
      </c>
      <c r="F432" s="81" t="s">
        <v>713</v>
      </c>
      <c r="G432" s="82">
        <v>6293859</v>
      </c>
      <c r="H432" s="83">
        <v>1</v>
      </c>
      <c r="I432" s="81" t="s">
        <v>37</v>
      </c>
      <c r="J432" s="81" t="s">
        <v>618</v>
      </c>
      <c r="K432" s="81" t="s">
        <v>617</v>
      </c>
      <c r="L432" s="81" t="s">
        <v>609</v>
      </c>
      <c r="M432" s="84">
        <v>1.3</v>
      </c>
      <c r="N432" s="85">
        <v>1.3</v>
      </c>
      <c r="O432" s="84"/>
      <c r="P432" s="84"/>
      <c r="Q432" s="84"/>
      <c r="R432" s="84"/>
      <c r="S432" s="98">
        <f>Tabulka510591214[[#This Row],[Celkové maximální úvazky]]-Tabulka510591214[[#This Row],[KAPACITA SLUŽBY]]</f>
        <v>0.56000000000000005</v>
      </c>
      <c r="T432">
        <f>ROUND((Tabulka510591214[[#This Row],[KAPACITA SLUŽBY]]/70)*100,2)</f>
        <v>1.86</v>
      </c>
      <c r="AA432">
        <v>6293859</v>
      </c>
      <c r="AB432" t="s">
        <v>713</v>
      </c>
    </row>
    <row r="433" spans="1:28" ht="39.950000000000003" customHeight="1">
      <c r="B433" s="77" t="s">
        <v>605</v>
      </c>
      <c r="C433" s="78">
        <v>1</v>
      </c>
      <c r="D433" s="79" t="s">
        <v>379</v>
      </c>
      <c r="E433" s="80" t="s">
        <v>380</v>
      </c>
      <c r="F433" s="81" t="s">
        <v>713</v>
      </c>
      <c r="G433" s="82">
        <v>3948345</v>
      </c>
      <c r="H433" s="83">
        <v>1</v>
      </c>
      <c r="I433" s="81" t="s">
        <v>37</v>
      </c>
      <c r="J433" s="81" t="s">
        <v>618</v>
      </c>
      <c r="K433" s="81" t="s">
        <v>638</v>
      </c>
      <c r="L433" s="81" t="s">
        <v>609</v>
      </c>
      <c r="M433" s="84">
        <v>3</v>
      </c>
      <c r="N433" s="85">
        <v>3</v>
      </c>
      <c r="O433" s="84"/>
      <c r="P433" s="84"/>
      <c r="Q433" s="84"/>
      <c r="R433" s="84"/>
      <c r="S433" s="98">
        <f>Tabulka510591214[[#This Row],[Celkové maximální úvazky]]-Tabulka510591214[[#This Row],[KAPACITA SLUŽBY]]</f>
        <v>1.29</v>
      </c>
      <c r="T433">
        <f>ROUND((Tabulka510591214[[#This Row],[KAPACITA SLUŽBY]]/70)*100,2)</f>
        <v>4.29</v>
      </c>
      <c r="AA433">
        <v>3948345</v>
      </c>
      <c r="AB433" t="s">
        <v>713</v>
      </c>
    </row>
    <row r="434" spans="1:28" ht="39.950000000000003" customHeight="1">
      <c r="B434" s="77" t="s">
        <v>605</v>
      </c>
      <c r="C434" s="78">
        <v>1</v>
      </c>
      <c r="D434" s="79" t="s">
        <v>381</v>
      </c>
      <c r="E434" s="80" t="s">
        <v>382</v>
      </c>
      <c r="F434" s="81" t="s">
        <v>713</v>
      </c>
      <c r="G434" s="82">
        <v>4344492</v>
      </c>
      <c r="H434" s="83">
        <v>1</v>
      </c>
      <c r="I434" s="81" t="s">
        <v>37</v>
      </c>
      <c r="J434" s="81" t="s">
        <v>618</v>
      </c>
      <c r="K434" s="81" t="s">
        <v>617</v>
      </c>
      <c r="L434" s="81" t="s">
        <v>609</v>
      </c>
      <c r="M434" s="84">
        <v>4</v>
      </c>
      <c r="N434" s="85">
        <v>4</v>
      </c>
      <c r="O434" s="84"/>
      <c r="P434" s="84"/>
      <c r="Q434" s="84"/>
      <c r="R434" s="84"/>
      <c r="S434" s="98">
        <f>Tabulka510591214[[#This Row],[Celkové maximální úvazky]]-Tabulka510591214[[#This Row],[KAPACITA SLUŽBY]]</f>
        <v>1.71</v>
      </c>
      <c r="T434">
        <f>ROUND((Tabulka510591214[[#This Row],[KAPACITA SLUŽBY]]/70)*100,2)</f>
        <v>5.71</v>
      </c>
      <c r="AA434">
        <v>4344492</v>
      </c>
      <c r="AB434" t="s">
        <v>713</v>
      </c>
    </row>
    <row r="435" spans="1:28" ht="39.950000000000003" customHeight="1">
      <c r="B435" s="77" t="s">
        <v>605</v>
      </c>
      <c r="C435" s="78">
        <v>1</v>
      </c>
      <c r="D435" s="79" t="s">
        <v>383</v>
      </c>
      <c r="E435" s="80" t="s">
        <v>384</v>
      </c>
      <c r="F435" s="81" t="s">
        <v>713</v>
      </c>
      <c r="G435" s="82">
        <v>7545894</v>
      </c>
      <c r="H435" s="83">
        <v>1</v>
      </c>
      <c r="I435" s="81" t="s">
        <v>37</v>
      </c>
      <c r="J435" s="81" t="s">
        <v>618</v>
      </c>
      <c r="K435" s="81" t="s">
        <v>636</v>
      </c>
      <c r="L435" s="81" t="s">
        <v>609</v>
      </c>
      <c r="M435" s="84">
        <v>3</v>
      </c>
      <c r="N435" s="85">
        <v>3</v>
      </c>
      <c r="O435" s="84"/>
      <c r="P435" s="84"/>
      <c r="Q435" s="84"/>
      <c r="R435" s="84"/>
      <c r="S435" s="98">
        <f>Tabulka510591214[[#This Row],[Celkové maximální úvazky]]-Tabulka510591214[[#This Row],[KAPACITA SLUŽBY]]</f>
        <v>1.29</v>
      </c>
      <c r="T435">
        <f>ROUND((Tabulka510591214[[#This Row],[KAPACITA SLUŽBY]]/70)*100,2)</f>
        <v>4.29</v>
      </c>
      <c r="AA435">
        <v>7545894</v>
      </c>
      <c r="AB435" t="s">
        <v>713</v>
      </c>
    </row>
    <row r="436" spans="1:28" ht="39.950000000000003" customHeight="1">
      <c r="B436" s="77" t="s">
        <v>605</v>
      </c>
      <c r="C436" s="78">
        <v>0</v>
      </c>
      <c r="D436" s="79" t="s">
        <v>385</v>
      </c>
      <c r="E436" s="80">
        <v>49543547</v>
      </c>
      <c r="F436" s="81" t="s">
        <v>623</v>
      </c>
      <c r="G436" s="82">
        <v>3930580</v>
      </c>
      <c r="H436" s="83">
        <v>1</v>
      </c>
      <c r="I436" s="81" t="s">
        <v>45</v>
      </c>
      <c r="J436" s="81" t="s">
        <v>714</v>
      </c>
      <c r="K436" s="81" t="s">
        <v>616</v>
      </c>
      <c r="L436" s="81" t="s">
        <v>609</v>
      </c>
      <c r="M436" s="84">
        <v>1.7</v>
      </c>
      <c r="N436" s="85">
        <v>1.7</v>
      </c>
      <c r="O436" s="84"/>
      <c r="P436" s="84"/>
      <c r="Q436" s="84"/>
      <c r="R436" s="84"/>
      <c r="S436" s="98">
        <f>Tabulka510591214[[#This Row],[Celkové maximální úvazky]]-Tabulka510591214[[#This Row],[KAPACITA SLUŽBY]]</f>
        <v>0.7300000000000002</v>
      </c>
      <c r="T436">
        <f>ROUND((Tabulka510591214[[#This Row],[KAPACITA SLUŽBY]]/70)*100,2)</f>
        <v>2.4300000000000002</v>
      </c>
      <c r="AA436">
        <v>3930580</v>
      </c>
      <c r="AB436" t="s">
        <v>623</v>
      </c>
    </row>
    <row r="437" spans="1:28" ht="39.950000000000003" customHeight="1">
      <c r="B437" s="77" t="s">
        <v>605</v>
      </c>
      <c r="C437" s="78">
        <v>1</v>
      </c>
      <c r="D437" s="79" t="s">
        <v>385</v>
      </c>
      <c r="E437" s="80">
        <v>49543547</v>
      </c>
      <c r="F437" s="81" t="s">
        <v>623</v>
      </c>
      <c r="G437" s="82">
        <v>8884756</v>
      </c>
      <c r="H437" s="83">
        <v>1</v>
      </c>
      <c r="I437" s="81" t="s">
        <v>79</v>
      </c>
      <c r="J437" s="81" t="s">
        <v>656</v>
      </c>
      <c r="K437" s="81" t="s">
        <v>616</v>
      </c>
      <c r="L437" s="81" t="s">
        <v>609</v>
      </c>
      <c r="M437" s="84">
        <v>6.85</v>
      </c>
      <c r="N437" s="85">
        <v>6.85</v>
      </c>
      <c r="O437" s="84"/>
      <c r="P437" s="84"/>
      <c r="Q437" s="84"/>
      <c r="R437" s="84"/>
      <c r="S437" s="98">
        <f>Tabulka510591214[[#This Row],[Celkové maximální úvazky]]-Tabulka510591214[[#This Row],[KAPACITA SLUŽBY]]</f>
        <v>2.9399999999999995</v>
      </c>
      <c r="T437">
        <f>ROUND((Tabulka510591214[[#This Row],[KAPACITA SLUŽBY]]/70)*100,2)</f>
        <v>9.7899999999999991</v>
      </c>
      <c r="AA437">
        <v>8884756</v>
      </c>
      <c r="AB437" t="s">
        <v>623</v>
      </c>
    </row>
    <row r="438" spans="1:28" ht="39.950000000000003" customHeight="1">
      <c r="B438" s="77" t="s">
        <v>605</v>
      </c>
      <c r="C438" s="78">
        <v>0</v>
      </c>
      <c r="D438" s="79" t="s">
        <v>385</v>
      </c>
      <c r="E438" s="80">
        <v>49543547</v>
      </c>
      <c r="F438" s="81" t="s">
        <v>623</v>
      </c>
      <c r="G438" s="82">
        <v>6169533</v>
      </c>
      <c r="H438" s="83">
        <v>1</v>
      </c>
      <c r="I438" s="81" t="s">
        <v>74</v>
      </c>
      <c r="J438" s="81" t="s">
        <v>626</v>
      </c>
      <c r="K438" s="81" t="s">
        <v>616</v>
      </c>
      <c r="L438" s="81" t="s">
        <v>599</v>
      </c>
      <c r="M438" s="99">
        <v>365</v>
      </c>
      <c r="N438" s="99"/>
      <c r="O438" s="99"/>
      <c r="P438" s="99"/>
      <c r="Q438" s="99">
        <v>365</v>
      </c>
      <c r="R438" s="99"/>
      <c r="S438" s="98"/>
      <c r="AA438">
        <v>6169533</v>
      </c>
      <c r="AB438" t="s">
        <v>623</v>
      </c>
    </row>
    <row r="439" spans="1:28" s="128" customFormat="1" ht="39.950000000000003" customHeight="1">
      <c r="A439" s="118"/>
      <c r="B439" s="150" t="s">
        <v>715</v>
      </c>
      <c r="C439" s="120">
        <v>0</v>
      </c>
      <c r="D439" s="121" t="s">
        <v>385</v>
      </c>
      <c r="E439" s="122">
        <v>49543547</v>
      </c>
      <c r="F439" s="123" t="s">
        <v>623</v>
      </c>
      <c r="G439" s="156" t="s">
        <v>716</v>
      </c>
      <c r="H439" s="125">
        <v>0</v>
      </c>
      <c r="I439" s="123" t="s">
        <v>46</v>
      </c>
      <c r="J439" s="123" t="s">
        <v>654</v>
      </c>
      <c r="K439" s="123" t="s">
        <v>616</v>
      </c>
      <c r="L439" s="123" t="s">
        <v>609</v>
      </c>
      <c r="M439" s="126">
        <v>2</v>
      </c>
      <c r="N439" s="85">
        <v>2</v>
      </c>
      <c r="O439" s="126"/>
      <c r="P439" s="126"/>
      <c r="Q439" s="126"/>
      <c r="R439" s="126"/>
      <c r="S439" s="127">
        <f>Tabulka510591214[[#This Row],[Celkové maximální úvazky]]-Tabulka510591214[[#This Row],[KAPACITA SLUŽBY]]</f>
        <v>0.85999999999999988</v>
      </c>
      <c r="T439" s="128">
        <f>ROUND((Tabulka510591214[[#This Row],[KAPACITA SLUŽBY]]/70)*100,2)</f>
        <v>2.86</v>
      </c>
      <c r="AA439" s="128" t="s">
        <v>716</v>
      </c>
      <c r="AB439" s="128" t="s">
        <v>623</v>
      </c>
    </row>
    <row r="440" spans="1:28" ht="39.950000000000003" customHeight="1">
      <c r="A440" s="129"/>
      <c r="B440" s="130" t="s">
        <v>605</v>
      </c>
      <c r="C440" s="78">
        <v>0</v>
      </c>
      <c r="D440" s="79" t="s">
        <v>385</v>
      </c>
      <c r="E440" s="80">
        <v>49543547</v>
      </c>
      <c r="F440" s="81" t="s">
        <v>623</v>
      </c>
      <c r="G440" s="157">
        <v>9787962</v>
      </c>
      <c r="H440" s="83">
        <v>1</v>
      </c>
      <c r="I440" s="81" t="s">
        <v>46</v>
      </c>
      <c r="J440" s="81" t="s">
        <v>654</v>
      </c>
      <c r="K440" s="81" t="s">
        <v>616</v>
      </c>
      <c r="L440" s="81" t="s">
        <v>609</v>
      </c>
      <c r="M440" s="84">
        <v>4.54</v>
      </c>
      <c r="N440" s="85">
        <v>4.54</v>
      </c>
      <c r="O440" s="84"/>
      <c r="P440" s="84"/>
      <c r="Q440" s="84"/>
      <c r="R440" s="84"/>
      <c r="S440" s="98">
        <f>Tabulka510591214[[#This Row],[Celkové maximální úvazky]]-Tabulka510591214[[#This Row],[KAPACITA SLUŽBY]]</f>
        <v>1.9500000000000002</v>
      </c>
      <c r="T440">
        <f>ROUND((Tabulka510591214[[#This Row],[KAPACITA SLUŽBY]]/70)*100,2)</f>
        <v>6.49</v>
      </c>
      <c r="AA440">
        <v>9787962</v>
      </c>
      <c r="AB440" t="s">
        <v>623</v>
      </c>
    </row>
    <row r="441" spans="1:28" ht="39.950000000000003" customHeight="1">
      <c r="B441" s="77" t="s">
        <v>605</v>
      </c>
      <c r="C441" s="78">
        <v>0</v>
      </c>
      <c r="D441" s="79" t="s">
        <v>385</v>
      </c>
      <c r="E441" s="80">
        <v>49543547</v>
      </c>
      <c r="F441" s="81" t="s">
        <v>623</v>
      </c>
      <c r="G441" s="82">
        <v>1590094</v>
      </c>
      <c r="H441" s="83">
        <v>1</v>
      </c>
      <c r="I441" s="81" t="s">
        <v>37</v>
      </c>
      <c r="J441" s="81" t="s">
        <v>618</v>
      </c>
      <c r="K441" s="81" t="s">
        <v>616</v>
      </c>
      <c r="L441" s="81" t="s">
        <v>609</v>
      </c>
      <c r="M441" s="84">
        <v>5</v>
      </c>
      <c r="N441" s="85">
        <v>5</v>
      </c>
      <c r="O441" s="84"/>
      <c r="P441" s="84"/>
      <c r="Q441" s="84"/>
      <c r="R441" s="84"/>
      <c r="S441" s="98">
        <f>Tabulka510591214[[#This Row],[Celkové maximální úvazky]]-Tabulka510591214[[#This Row],[KAPACITA SLUŽBY]]</f>
        <v>2.1399999999999997</v>
      </c>
      <c r="T441">
        <f>ROUND((Tabulka510591214[[#This Row],[KAPACITA SLUŽBY]]/70)*100,2)</f>
        <v>7.14</v>
      </c>
      <c r="AA441">
        <v>1590094</v>
      </c>
      <c r="AB441" t="s">
        <v>623</v>
      </c>
    </row>
    <row r="442" spans="1:28" ht="39.950000000000003" customHeight="1">
      <c r="B442" s="77" t="s">
        <v>605</v>
      </c>
      <c r="C442" s="78">
        <v>0</v>
      </c>
      <c r="D442" s="79" t="s">
        <v>385</v>
      </c>
      <c r="E442" s="80">
        <v>49543547</v>
      </c>
      <c r="F442" s="81" t="s">
        <v>623</v>
      </c>
      <c r="G442" s="82">
        <v>3974577</v>
      </c>
      <c r="H442" s="83">
        <v>1</v>
      </c>
      <c r="I442" s="81" t="s">
        <v>107</v>
      </c>
      <c r="J442" s="81" t="s">
        <v>624</v>
      </c>
      <c r="K442" s="81" t="s">
        <v>616</v>
      </c>
      <c r="L442" s="81" t="s">
        <v>609</v>
      </c>
      <c r="M442" s="84">
        <v>4.5</v>
      </c>
      <c r="N442" s="85">
        <v>4.5</v>
      </c>
      <c r="O442" s="84"/>
      <c r="P442" s="84"/>
      <c r="Q442" s="84"/>
      <c r="R442" s="84"/>
      <c r="S442" s="98">
        <f>Tabulka510591214[[#This Row],[Celkové maximální úvazky]]-Tabulka510591214[[#This Row],[KAPACITA SLUŽBY]]</f>
        <v>1.9299999999999997</v>
      </c>
      <c r="T442">
        <f>ROUND((Tabulka510591214[[#This Row],[KAPACITA SLUŽBY]]/70)*100,2)</f>
        <v>6.43</v>
      </c>
      <c r="AA442">
        <v>3974577</v>
      </c>
      <c r="AB442" t="s">
        <v>623</v>
      </c>
    </row>
    <row r="443" spans="1:28" ht="39.950000000000003" customHeight="1">
      <c r="B443" s="77" t="s">
        <v>605</v>
      </c>
      <c r="C443" s="78">
        <v>0</v>
      </c>
      <c r="D443" s="79" t="s">
        <v>385</v>
      </c>
      <c r="E443" s="80">
        <v>49543547</v>
      </c>
      <c r="F443" s="81" t="s">
        <v>623</v>
      </c>
      <c r="G443" s="82">
        <v>4329819</v>
      </c>
      <c r="H443" s="83">
        <v>1</v>
      </c>
      <c r="I443" s="81" t="s">
        <v>548</v>
      </c>
      <c r="J443" s="81" t="s">
        <v>624</v>
      </c>
      <c r="K443" s="81" t="s">
        <v>616</v>
      </c>
      <c r="L443" s="81" t="s">
        <v>609</v>
      </c>
      <c r="M443" s="84">
        <v>8.23</v>
      </c>
      <c r="N443" s="85">
        <v>8.23</v>
      </c>
      <c r="O443" s="84"/>
      <c r="P443" s="84"/>
      <c r="Q443" s="84"/>
      <c r="R443" s="84"/>
      <c r="S443" s="98">
        <f>Tabulka510591214[[#This Row],[Celkové maximální úvazky]]-Tabulka510591214[[#This Row],[KAPACITA SLUŽBY]]</f>
        <v>3.5299999999999994</v>
      </c>
      <c r="T443">
        <f>ROUND((Tabulka510591214[[#This Row],[KAPACITA SLUŽBY]]/70)*100,2)</f>
        <v>11.76</v>
      </c>
      <c r="AA443">
        <v>4329819</v>
      </c>
      <c r="AB443" t="s">
        <v>623</v>
      </c>
    </row>
    <row r="444" spans="1:28" ht="39.950000000000003" customHeight="1">
      <c r="B444" s="77" t="s">
        <v>605</v>
      </c>
      <c r="C444" s="78">
        <v>0</v>
      </c>
      <c r="D444" s="79" t="s">
        <v>385</v>
      </c>
      <c r="E444" s="80">
        <v>49543547</v>
      </c>
      <c r="F444" s="81" t="s">
        <v>623</v>
      </c>
      <c r="G444" s="82">
        <v>5685092</v>
      </c>
      <c r="H444" s="83">
        <v>1</v>
      </c>
      <c r="I444" s="81" t="s">
        <v>548</v>
      </c>
      <c r="J444" s="81" t="s">
        <v>624</v>
      </c>
      <c r="K444" s="81" t="s">
        <v>616</v>
      </c>
      <c r="L444" s="81" t="s">
        <v>609</v>
      </c>
      <c r="M444" s="84">
        <v>3</v>
      </c>
      <c r="N444" s="85">
        <v>3</v>
      </c>
      <c r="O444" s="84"/>
      <c r="P444" s="84"/>
      <c r="Q444" s="84"/>
      <c r="R444" s="84"/>
      <c r="S444" s="98">
        <f>Tabulka510591214[[#This Row],[Celkové maximální úvazky]]-Tabulka510591214[[#This Row],[KAPACITA SLUŽBY]]</f>
        <v>1.29</v>
      </c>
      <c r="T444">
        <f>ROUND((Tabulka510591214[[#This Row],[KAPACITA SLUŽBY]]/70)*100,2)</f>
        <v>4.29</v>
      </c>
      <c r="AA444">
        <v>5685092</v>
      </c>
      <c r="AB444" t="s">
        <v>623</v>
      </c>
    </row>
    <row r="445" spans="1:28" ht="39.950000000000003" customHeight="1">
      <c r="B445" s="77" t="s">
        <v>605</v>
      </c>
      <c r="C445" s="78">
        <v>0</v>
      </c>
      <c r="D445" s="79" t="s">
        <v>385</v>
      </c>
      <c r="E445" s="80">
        <v>49543547</v>
      </c>
      <c r="F445" s="81" t="s">
        <v>623</v>
      </c>
      <c r="G445" s="82">
        <v>4828714</v>
      </c>
      <c r="H445" s="83">
        <v>1</v>
      </c>
      <c r="I445" s="81" t="s">
        <v>26</v>
      </c>
      <c r="J445" s="81" t="s">
        <v>618</v>
      </c>
      <c r="K445" s="81" t="s">
        <v>616</v>
      </c>
      <c r="L445" s="81" t="s">
        <v>609</v>
      </c>
      <c r="M445" s="84">
        <v>3.34</v>
      </c>
      <c r="N445" s="85">
        <v>3.34</v>
      </c>
      <c r="O445" s="84"/>
      <c r="P445" s="84"/>
      <c r="Q445" s="84"/>
      <c r="R445" s="84"/>
      <c r="S445" s="98">
        <f>Tabulka510591214[[#This Row],[Celkové maximální úvazky]]-Tabulka510591214[[#This Row],[KAPACITA SLUŽBY]]</f>
        <v>1.4299999999999997</v>
      </c>
      <c r="T445">
        <f>ROUND((Tabulka510591214[[#This Row],[KAPACITA SLUŽBY]]/70)*100,2)</f>
        <v>4.7699999999999996</v>
      </c>
      <c r="AA445">
        <v>4828714</v>
      </c>
      <c r="AB445" t="s">
        <v>623</v>
      </c>
    </row>
    <row r="446" spans="1:28" ht="39.950000000000003" customHeight="1">
      <c r="B446" s="77" t="s">
        <v>605</v>
      </c>
      <c r="C446" s="78">
        <v>0</v>
      </c>
      <c r="D446" s="79" t="s">
        <v>385</v>
      </c>
      <c r="E446" s="80">
        <v>49543547</v>
      </c>
      <c r="F446" s="81" t="s">
        <v>623</v>
      </c>
      <c r="G446" s="82">
        <v>1876631</v>
      </c>
      <c r="H446" s="83">
        <v>1</v>
      </c>
      <c r="I446" s="81" t="s">
        <v>564</v>
      </c>
      <c r="J446" s="81" t="s">
        <v>646</v>
      </c>
      <c r="K446" s="81" t="s">
        <v>616</v>
      </c>
      <c r="L446" s="81" t="s">
        <v>609</v>
      </c>
      <c r="M446" s="84">
        <v>2.2999999999999998</v>
      </c>
      <c r="N446" s="85">
        <v>2.2999999999999998</v>
      </c>
      <c r="O446" s="84"/>
      <c r="P446" s="84"/>
      <c r="Q446" s="84"/>
      <c r="R446" s="84"/>
      <c r="S446" s="98">
        <f>Tabulka510591214[[#This Row],[Celkové maximální úvazky]]-Tabulka510591214[[#This Row],[KAPACITA SLUŽBY]]</f>
        <v>0.99000000000000021</v>
      </c>
      <c r="T446">
        <f>ROUND((Tabulka510591214[[#This Row],[KAPACITA SLUŽBY]]/70)*100,2)</f>
        <v>3.29</v>
      </c>
      <c r="AA446">
        <v>1876631</v>
      </c>
      <c r="AB446" t="s">
        <v>623</v>
      </c>
    </row>
    <row r="447" spans="1:28" ht="39.950000000000003" customHeight="1">
      <c r="B447" s="158" t="s">
        <v>605</v>
      </c>
      <c r="C447" s="78">
        <v>0</v>
      </c>
      <c r="D447" s="79" t="s">
        <v>385</v>
      </c>
      <c r="E447" s="80">
        <v>49543547</v>
      </c>
      <c r="F447" s="81" t="s">
        <v>623</v>
      </c>
      <c r="G447" s="82">
        <v>5687301</v>
      </c>
      <c r="H447" s="83">
        <v>1</v>
      </c>
      <c r="I447" s="81" t="s">
        <v>414</v>
      </c>
      <c r="J447" s="81" t="s">
        <v>633</v>
      </c>
      <c r="K447" s="81" t="s">
        <v>616</v>
      </c>
      <c r="L447" s="81" t="s">
        <v>609</v>
      </c>
      <c r="M447" s="84">
        <v>4.4400000000000004</v>
      </c>
      <c r="N447" s="85">
        <v>4.4400000000000004</v>
      </c>
      <c r="O447" s="84"/>
      <c r="P447" s="84"/>
      <c r="Q447" s="84"/>
      <c r="R447" s="84"/>
      <c r="S447" s="98">
        <f>Tabulka510591214[[#This Row],[Celkové maximální úvazky]]-Tabulka510591214[[#This Row],[KAPACITA SLUŽBY]]</f>
        <v>1.8999999999999995</v>
      </c>
      <c r="T447">
        <f>ROUND((Tabulka510591214[[#This Row],[KAPACITA SLUŽBY]]/70)*100,2)</f>
        <v>6.34</v>
      </c>
      <c r="AA447">
        <v>5687301</v>
      </c>
      <c r="AB447" t="s">
        <v>623</v>
      </c>
    </row>
    <row r="448" spans="1:28" ht="39.950000000000003" customHeight="1">
      <c r="B448" s="77" t="s">
        <v>605</v>
      </c>
      <c r="C448" s="78">
        <v>0</v>
      </c>
      <c r="D448" s="79" t="s">
        <v>385</v>
      </c>
      <c r="E448" s="80">
        <v>49543547</v>
      </c>
      <c r="F448" s="81" t="s">
        <v>623</v>
      </c>
      <c r="G448" s="82">
        <v>8472463</v>
      </c>
      <c r="H448" s="83">
        <v>1</v>
      </c>
      <c r="I448" s="81" t="s">
        <v>414</v>
      </c>
      <c r="J448" s="81" t="s">
        <v>714</v>
      </c>
      <c r="K448" s="81" t="s">
        <v>616</v>
      </c>
      <c r="L448" s="81" t="s">
        <v>609</v>
      </c>
      <c r="M448" s="84">
        <v>2.1</v>
      </c>
      <c r="N448" s="85">
        <v>2.1</v>
      </c>
      <c r="O448" s="84"/>
      <c r="P448" s="84"/>
      <c r="Q448" s="84"/>
      <c r="R448" s="84"/>
      <c r="S448" s="98">
        <f>Tabulka510591214[[#This Row],[Celkové maximální úvazky]]-Tabulka510591214[[#This Row],[KAPACITA SLUŽBY]]</f>
        <v>0.89999999999999991</v>
      </c>
      <c r="T448">
        <f>ROUND((Tabulka510591214[[#This Row],[KAPACITA SLUŽBY]]/70)*100,2)</f>
        <v>3</v>
      </c>
      <c r="AA448">
        <v>8472463</v>
      </c>
      <c r="AB448" t="s">
        <v>623</v>
      </c>
    </row>
    <row r="449" spans="1:28" ht="39.950000000000003" customHeight="1">
      <c r="B449" s="77" t="s">
        <v>605</v>
      </c>
      <c r="C449" s="78">
        <v>0</v>
      </c>
      <c r="D449" s="79" t="s">
        <v>385</v>
      </c>
      <c r="E449" s="80">
        <v>49543547</v>
      </c>
      <c r="F449" s="81" t="s">
        <v>623</v>
      </c>
      <c r="G449" s="82">
        <v>1228652</v>
      </c>
      <c r="H449" s="83">
        <v>1</v>
      </c>
      <c r="I449" s="81" t="s">
        <v>83</v>
      </c>
      <c r="J449" s="81" t="s">
        <v>626</v>
      </c>
      <c r="K449" s="81" t="s">
        <v>616</v>
      </c>
      <c r="L449" s="81" t="s">
        <v>609</v>
      </c>
      <c r="M449" s="84">
        <v>5.4</v>
      </c>
      <c r="N449" s="85">
        <v>5.4</v>
      </c>
      <c r="O449" s="84"/>
      <c r="P449" s="84"/>
      <c r="Q449" s="84"/>
      <c r="R449" s="84"/>
      <c r="S449" s="98">
        <f>Tabulka510591214[[#This Row],[Celkové maximální úvazky]]-Tabulka510591214[[#This Row],[KAPACITA SLUŽBY]]</f>
        <v>2.3099999999999996</v>
      </c>
      <c r="T449">
        <f>ROUND((Tabulka510591214[[#This Row],[KAPACITA SLUŽBY]]/70)*100,2)</f>
        <v>7.71</v>
      </c>
      <c r="AA449">
        <v>1228652</v>
      </c>
      <c r="AB449" t="s">
        <v>623</v>
      </c>
    </row>
    <row r="450" spans="1:28" ht="39.950000000000003" customHeight="1">
      <c r="B450" s="77" t="s">
        <v>605</v>
      </c>
      <c r="C450" s="78">
        <v>1</v>
      </c>
      <c r="D450" s="79" t="s">
        <v>387</v>
      </c>
      <c r="E450" s="80">
        <v>27085031</v>
      </c>
      <c r="F450" s="81" t="s">
        <v>621</v>
      </c>
      <c r="G450" s="82">
        <v>6315656</v>
      </c>
      <c r="H450" s="83">
        <v>1</v>
      </c>
      <c r="I450" s="81" t="s">
        <v>610</v>
      </c>
      <c r="J450" s="81" t="s">
        <v>618</v>
      </c>
      <c r="K450" s="81" t="s">
        <v>608</v>
      </c>
      <c r="L450" s="81" t="s">
        <v>598</v>
      </c>
      <c r="M450" s="99">
        <v>2</v>
      </c>
      <c r="N450" s="99"/>
      <c r="O450" s="99">
        <v>2</v>
      </c>
      <c r="P450" s="99"/>
      <c r="Q450" s="99"/>
      <c r="R450" s="99"/>
      <c r="S450" s="98"/>
      <c r="AA450">
        <v>6315656</v>
      </c>
      <c r="AB450" t="s">
        <v>621</v>
      </c>
    </row>
    <row r="451" spans="1:28" ht="39.950000000000003" customHeight="1">
      <c r="B451" s="77" t="s">
        <v>605</v>
      </c>
      <c r="C451" s="78">
        <v>1</v>
      </c>
      <c r="D451" s="79" t="s">
        <v>573</v>
      </c>
      <c r="E451" s="80" t="s">
        <v>717</v>
      </c>
      <c r="F451" s="81" t="s">
        <v>606</v>
      </c>
      <c r="G451" s="82">
        <v>1250666</v>
      </c>
      <c r="H451" s="83">
        <v>1</v>
      </c>
      <c r="I451" s="81" t="s">
        <v>562</v>
      </c>
      <c r="J451" s="81" t="s">
        <v>624</v>
      </c>
      <c r="K451" s="81" t="s">
        <v>636</v>
      </c>
      <c r="L451" s="81" t="s">
        <v>598</v>
      </c>
      <c r="M451" s="99">
        <v>44</v>
      </c>
      <c r="N451" s="99"/>
      <c r="O451" s="99">
        <v>44</v>
      </c>
      <c r="P451" s="99"/>
      <c r="Q451" s="99"/>
      <c r="R451" s="99"/>
      <c r="S451" s="98"/>
      <c r="AA451">
        <v>1250666</v>
      </c>
      <c r="AB451" t="s">
        <v>606</v>
      </c>
    </row>
    <row r="452" spans="1:28" ht="39.950000000000003" customHeight="1">
      <c r="B452" s="77" t="s">
        <v>605</v>
      </c>
      <c r="C452" s="78">
        <v>0</v>
      </c>
      <c r="D452" s="79" t="s">
        <v>573</v>
      </c>
      <c r="E452" s="80" t="s">
        <v>717</v>
      </c>
      <c r="F452" s="81" t="s">
        <v>606</v>
      </c>
      <c r="G452" s="82">
        <v>5360851</v>
      </c>
      <c r="H452" s="83">
        <v>1</v>
      </c>
      <c r="I452" s="81" t="s">
        <v>566</v>
      </c>
      <c r="J452" s="81" t="s">
        <v>657</v>
      </c>
      <c r="K452" s="81" t="s">
        <v>636</v>
      </c>
      <c r="L452" s="81" t="s">
        <v>598</v>
      </c>
      <c r="M452" s="99">
        <v>6</v>
      </c>
      <c r="N452" s="99"/>
      <c r="O452" s="99">
        <v>6</v>
      </c>
      <c r="P452" s="99"/>
      <c r="Q452" s="99"/>
      <c r="R452" s="99"/>
      <c r="S452" s="98"/>
      <c r="AA452">
        <v>5360851</v>
      </c>
      <c r="AB452" t="s">
        <v>606</v>
      </c>
    </row>
    <row r="453" spans="1:28" ht="39.950000000000003" customHeight="1">
      <c r="B453" s="77" t="s">
        <v>605</v>
      </c>
      <c r="C453" s="78">
        <v>1</v>
      </c>
      <c r="D453" s="81" t="s">
        <v>389</v>
      </c>
      <c r="E453" s="80" t="s">
        <v>390</v>
      </c>
      <c r="F453" s="81" t="s">
        <v>606</v>
      </c>
      <c r="G453" s="82">
        <v>8838009</v>
      </c>
      <c r="H453" s="83">
        <v>1</v>
      </c>
      <c r="I453" s="81" t="s">
        <v>562</v>
      </c>
      <c r="J453" s="81" t="s">
        <v>624</v>
      </c>
      <c r="K453" s="81" t="s">
        <v>631</v>
      </c>
      <c r="L453" s="81" t="s">
        <v>598</v>
      </c>
      <c r="M453" s="99">
        <v>20</v>
      </c>
      <c r="N453" s="99"/>
      <c r="O453" s="99">
        <v>20</v>
      </c>
      <c r="P453" s="99"/>
      <c r="Q453" s="99"/>
      <c r="R453" s="99"/>
      <c r="S453" s="98"/>
      <c r="AA453">
        <v>8838009</v>
      </c>
      <c r="AB453" t="s">
        <v>606</v>
      </c>
    </row>
    <row r="454" spans="1:28" ht="39.950000000000003" customHeight="1">
      <c r="B454" s="77" t="s">
        <v>605</v>
      </c>
      <c r="C454" s="78">
        <v>0</v>
      </c>
      <c r="D454" s="81" t="s">
        <v>389</v>
      </c>
      <c r="E454" s="80" t="s">
        <v>390</v>
      </c>
      <c r="F454" s="81" t="s">
        <v>606</v>
      </c>
      <c r="G454" s="82">
        <v>9596726</v>
      </c>
      <c r="H454" s="83">
        <v>1</v>
      </c>
      <c r="I454" s="81" t="s">
        <v>104</v>
      </c>
      <c r="J454" s="81" t="s">
        <v>626</v>
      </c>
      <c r="K454" s="81" t="s">
        <v>631</v>
      </c>
      <c r="L454" s="81" t="s">
        <v>609</v>
      </c>
      <c r="M454" s="84">
        <v>4.0999999999999996</v>
      </c>
      <c r="N454" s="85">
        <v>4.0999999999999996</v>
      </c>
      <c r="O454" s="84"/>
      <c r="P454" s="84"/>
      <c r="Q454" s="84"/>
      <c r="R454" s="84"/>
      <c r="S454" s="98">
        <f>Tabulka510591214[[#This Row],[Celkové maximální úvazky]]-Tabulka510591214[[#This Row],[KAPACITA SLUŽBY]]</f>
        <v>1.7600000000000007</v>
      </c>
      <c r="T454">
        <f>ROUND((Tabulka510591214[[#This Row],[KAPACITA SLUŽBY]]/70)*100,2)</f>
        <v>5.86</v>
      </c>
      <c r="AA454">
        <v>9596726</v>
      </c>
      <c r="AB454" t="s">
        <v>606</v>
      </c>
    </row>
    <row r="455" spans="1:28" ht="39.950000000000003" customHeight="1">
      <c r="B455" s="77" t="s">
        <v>605</v>
      </c>
      <c r="C455" s="78">
        <v>1</v>
      </c>
      <c r="D455" s="79" t="s">
        <v>718</v>
      </c>
      <c r="E455" s="80" t="s">
        <v>719</v>
      </c>
      <c r="F455" s="81" t="s">
        <v>606</v>
      </c>
      <c r="G455" s="82">
        <v>2564098</v>
      </c>
      <c r="H455" s="83">
        <v>1</v>
      </c>
      <c r="I455" s="81" t="s">
        <v>37</v>
      </c>
      <c r="J455" s="81" t="s">
        <v>618</v>
      </c>
      <c r="K455" s="81" t="s">
        <v>628</v>
      </c>
      <c r="L455" s="81" t="s">
        <v>609</v>
      </c>
      <c r="M455" s="84">
        <v>0.87</v>
      </c>
      <c r="N455" s="85">
        <v>0.87</v>
      </c>
      <c r="O455" s="84"/>
      <c r="P455" s="84"/>
      <c r="Q455" s="84"/>
      <c r="R455" s="84"/>
      <c r="S455" s="98">
        <f>Tabulka510591214[[#This Row],[Celkové maximální úvazky]]-Tabulka510591214[[#This Row],[KAPACITA SLUŽBY]]</f>
        <v>0.37</v>
      </c>
      <c r="T455">
        <f>ROUND((Tabulka510591214[[#This Row],[KAPACITA SLUŽBY]]/70)*100,2)</f>
        <v>1.24</v>
      </c>
      <c r="AA455">
        <v>2564098</v>
      </c>
      <c r="AB455" t="s">
        <v>606</v>
      </c>
    </row>
    <row r="456" spans="1:28" ht="39.950000000000003" customHeight="1">
      <c r="B456" s="77" t="s">
        <v>605</v>
      </c>
      <c r="C456" s="78">
        <v>1</v>
      </c>
      <c r="D456" s="79" t="s">
        <v>391</v>
      </c>
      <c r="E456" s="80">
        <v>27641163</v>
      </c>
      <c r="F456" s="81" t="s">
        <v>606</v>
      </c>
      <c r="G456" s="82">
        <v>3734500</v>
      </c>
      <c r="H456" s="83">
        <v>1</v>
      </c>
      <c r="I456" s="81" t="s">
        <v>37</v>
      </c>
      <c r="J456" s="81" t="s">
        <v>618</v>
      </c>
      <c r="K456" s="81" t="s">
        <v>669</v>
      </c>
      <c r="L456" s="81" t="s">
        <v>609</v>
      </c>
      <c r="M456" s="84">
        <v>12.45</v>
      </c>
      <c r="N456" s="85">
        <v>12.45</v>
      </c>
      <c r="O456" s="84"/>
      <c r="P456" s="84"/>
      <c r="Q456" s="84"/>
      <c r="R456" s="84"/>
      <c r="S456" s="98">
        <f>Tabulka510591214[[#This Row],[Celkové maximální úvazky]]-Tabulka510591214[[#This Row],[KAPACITA SLUŽBY]]</f>
        <v>5.34</v>
      </c>
      <c r="T456">
        <f>ROUND((Tabulka510591214[[#This Row],[KAPACITA SLUŽBY]]/70)*100,2)</f>
        <v>17.79</v>
      </c>
      <c r="AA456">
        <v>3734500</v>
      </c>
      <c r="AB456" t="s">
        <v>606</v>
      </c>
    </row>
    <row r="457" spans="1:28" ht="39.950000000000003" customHeight="1">
      <c r="B457" s="77" t="s">
        <v>605</v>
      </c>
      <c r="C457" s="78">
        <v>1</v>
      </c>
      <c r="D457" s="79" t="s">
        <v>393</v>
      </c>
      <c r="E457" s="80">
        <v>71294481</v>
      </c>
      <c r="F457" s="81" t="s">
        <v>706</v>
      </c>
      <c r="G457" s="82">
        <v>3689376</v>
      </c>
      <c r="H457" s="83">
        <v>1</v>
      </c>
      <c r="I457" s="81" t="s">
        <v>37</v>
      </c>
      <c r="J457" s="81" t="s">
        <v>618</v>
      </c>
      <c r="K457" s="81" t="s">
        <v>625</v>
      </c>
      <c r="L457" s="81" t="s">
        <v>609</v>
      </c>
      <c r="M457" s="84">
        <v>7</v>
      </c>
      <c r="N457" s="85">
        <v>7</v>
      </c>
      <c r="O457" s="84"/>
      <c r="P457" s="84"/>
      <c r="Q457" s="84"/>
      <c r="R457" s="84"/>
      <c r="S457" s="98">
        <f>Tabulka510591214[[#This Row],[Celkové maximální úvazky]]-Tabulka510591214[[#This Row],[KAPACITA SLUŽBY]]</f>
        <v>3</v>
      </c>
      <c r="T457">
        <f>ROUND((Tabulka510591214[[#This Row],[KAPACITA SLUŽBY]]/70)*100,2)</f>
        <v>10</v>
      </c>
      <c r="AA457">
        <v>3689376</v>
      </c>
      <c r="AB457" t="s">
        <v>706</v>
      </c>
    </row>
    <row r="458" spans="1:28" ht="39.950000000000003" customHeight="1">
      <c r="B458" s="77" t="s">
        <v>605</v>
      </c>
      <c r="C458" s="78">
        <v>1</v>
      </c>
      <c r="D458" s="79" t="s">
        <v>395</v>
      </c>
      <c r="E458" s="80">
        <v>61926973</v>
      </c>
      <c r="F458" s="81" t="s">
        <v>619</v>
      </c>
      <c r="G458" s="82">
        <v>1584495</v>
      </c>
      <c r="H458" s="83">
        <v>1</v>
      </c>
      <c r="I458" s="81" t="s">
        <v>37</v>
      </c>
      <c r="J458" s="81" t="s">
        <v>618</v>
      </c>
      <c r="K458" s="81" t="s">
        <v>616</v>
      </c>
      <c r="L458" s="81" t="s">
        <v>609</v>
      </c>
      <c r="M458" s="84">
        <v>18.3</v>
      </c>
      <c r="N458" s="85">
        <v>18.3</v>
      </c>
      <c r="O458" s="84"/>
      <c r="P458" s="84"/>
      <c r="Q458" s="84"/>
      <c r="R458" s="84"/>
      <c r="S458" s="98">
        <f>Tabulka510591214[[#This Row],[Celkové maximální úvazky]]-Tabulka510591214[[#This Row],[KAPACITA SLUŽBY]]</f>
        <v>7.84</v>
      </c>
      <c r="T458">
        <f>ROUND((Tabulka510591214[[#This Row],[KAPACITA SLUŽBY]]/70)*100,2)</f>
        <v>26.14</v>
      </c>
      <c r="AA458">
        <v>1584495</v>
      </c>
      <c r="AB458" t="s">
        <v>619</v>
      </c>
    </row>
    <row r="459" spans="1:28" ht="39.950000000000003" customHeight="1">
      <c r="B459" s="77" t="s">
        <v>605</v>
      </c>
      <c r="C459" s="78">
        <v>1</v>
      </c>
      <c r="D459" s="79" t="s">
        <v>397</v>
      </c>
      <c r="E459" s="80" t="s">
        <v>398</v>
      </c>
      <c r="F459" s="81" t="s">
        <v>619</v>
      </c>
      <c r="G459" s="82">
        <v>7302248</v>
      </c>
      <c r="H459" s="83">
        <v>1</v>
      </c>
      <c r="I459" s="81" t="s">
        <v>37</v>
      </c>
      <c r="J459" s="81" t="s">
        <v>618</v>
      </c>
      <c r="K459" s="81" t="s">
        <v>625</v>
      </c>
      <c r="L459" s="81" t="s">
        <v>609</v>
      </c>
      <c r="M459" s="84">
        <v>20</v>
      </c>
      <c r="N459" s="85">
        <v>20</v>
      </c>
      <c r="O459" s="84"/>
      <c r="P459" s="84"/>
      <c r="Q459" s="84"/>
      <c r="R459" s="84"/>
      <c r="S459" s="98">
        <f>Tabulka510591214[[#This Row],[Celkové maximální úvazky]]-Tabulka510591214[[#This Row],[KAPACITA SLUŽBY]]</f>
        <v>8.57</v>
      </c>
      <c r="T459">
        <f>ROUND((Tabulka510591214[[#This Row],[KAPACITA SLUŽBY]]/70)*100,2)</f>
        <v>28.57</v>
      </c>
      <c r="AA459">
        <v>7302248</v>
      </c>
      <c r="AB459" t="s">
        <v>619</v>
      </c>
    </row>
    <row r="460" spans="1:28" ht="39.950000000000003" customHeight="1">
      <c r="B460" s="77" t="s">
        <v>605</v>
      </c>
      <c r="C460" s="78">
        <v>0</v>
      </c>
      <c r="D460" s="79" t="s">
        <v>399</v>
      </c>
      <c r="E460" s="80" t="s">
        <v>400</v>
      </c>
      <c r="F460" s="81" t="s">
        <v>619</v>
      </c>
      <c r="G460" s="110" t="s">
        <v>720</v>
      </c>
      <c r="H460" s="83">
        <v>1</v>
      </c>
      <c r="I460" s="81" t="s">
        <v>25</v>
      </c>
      <c r="J460" s="81" t="s">
        <v>618</v>
      </c>
      <c r="K460" s="81" t="s">
        <v>608</v>
      </c>
      <c r="L460" s="81" t="s">
        <v>609</v>
      </c>
      <c r="M460" s="84">
        <v>3</v>
      </c>
      <c r="N460" s="85">
        <v>3</v>
      </c>
      <c r="O460" s="84"/>
      <c r="P460" s="84"/>
      <c r="Q460" s="84"/>
      <c r="R460" s="84"/>
      <c r="S460" s="98">
        <f>Tabulka510591214[[#This Row],[Celkové maximální úvazky]]-Tabulka510591214[[#This Row],[KAPACITA SLUŽBY]]</f>
        <v>1.29</v>
      </c>
      <c r="T460">
        <f>ROUND((Tabulka510591214[[#This Row],[KAPACITA SLUŽBY]]/70)*100,2)</f>
        <v>4.29</v>
      </c>
      <c r="AA460" t="s">
        <v>720</v>
      </c>
      <c r="AB460" t="s">
        <v>619</v>
      </c>
    </row>
    <row r="461" spans="1:28" ht="39.950000000000003" customHeight="1">
      <c r="B461" s="77" t="s">
        <v>605</v>
      </c>
      <c r="C461" s="78">
        <v>1</v>
      </c>
      <c r="D461" s="79" t="s">
        <v>399</v>
      </c>
      <c r="E461" s="80">
        <v>48954845</v>
      </c>
      <c r="F461" s="81" t="s">
        <v>619</v>
      </c>
      <c r="G461" s="82">
        <v>4456461</v>
      </c>
      <c r="H461" s="83">
        <v>1</v>
      </c>
      <c r="I461" s="81" t="s">
        <v>37</v>
      </c>
      <c r="J461" s="81" t="s">
        <v>618</v>
      </c>
      <c r="K461" s="81" t="s">
        <v>608</v>
      </c>
      <c r="L461" s="81" t="s">
        <v>609</v>
      </c>
      <c r="M461" s="84">
        <v>6.25</v>
      </c>
      <c r="N461" s="85">
        <v>6.25</v>
      </c>
      <c r="O461" s="84"/>
      <c r="P461" s="84"/>
      <c r="Q461" s="84"/>
      <c r="R461" s="84"/>
      <c r="S461" s="98">
        <f>Tabulka510591214[[#This Row],[Celkové maximální úvazky]]-Tabulka510591214[[#This Row],[KAPACITA SLUŽBY]]</f>
        <v>2.6799999999999997</v>
      </c>
      <c r="T461">
        <f>ROUND((Tabulka510591214[[#This Row],[KAPACITA SLUŽBY]]/70)*100,2)</f>
        <v>8.93</v>
      </c>
      <c r="AA461">
        <v>4456461</v>
      </c>
      <c r="AB461" t="s">
        <v>619</v>
      </c>
    </row>
    <row r="462" spans="1:28" ht="39.950000000000003" customHeight="1">
      <c r="B462" s="77" t="s">
        <v>605</v>
      </c>
      <c r="C462" s="78">
        <v>0</v>
      </c>
      <c r="D462" s="81" t="s">
        <v>401</v>
      </c>
      <c r="E462" s="80">
        <v>42718325</v>
      </c>
      <c r="F462" s="81" t="s">
        <v>619</v>
      </c>
      <c r="G462" s="82">
        <v>4143042</v>
      </c>
      <c r="H462" s="83">
        <v>1</v>
      </c>
      <c r="I462" s="81" t="s">
        <v>25</v>
      </c>
      <c r="J462" s="81" t="s">
        <v>618</v>
      </c>
      <c r="K462" s="81" t="s">
        <v>638</v>
      </c>
      <c r="L462" s="81" t="s">
        <v>609</v>
      </c>
      <c r="M462" s="84">
        <v>2.57</v>
      </c>
      <c r="N462" s="85">
        <v>2.57</v>
      </c>
      <c r="O462" s="84"/>
      <c r="P462" s="84"/>
      <c r="Q462" s="84"/>
      <c r="R462" s="84"/>
      <c r="S462" s="98">
        <f>Tabulka510591214[[#This Row],[Celkové maximální úvazky]]-Tabulka510591214[[#This Row],[KAPACITA SLUŽBY]]</f>
        <v>1.1000000000000001</v>
      </c>
      <c r="T462">
        <f>ROUND((Tabulka510591214[[#This Row],[KAPACITA SLUŽBY]]/70)*100,2)</f>
        <v>3.67</v>
      </c>
      <c r="AA462">
        <v>4143042</v>
      </c>
      <c r="AB462" t="s">
        <v>619</v>
      </c>
    </row>
    <row r="463" spans="1:28" s="96" customFormat="1" ht="39.950000000000003" customHeight="1">
      <c r="A463" s="76"/>
      <c r="B463" s="87" t="s">
        <v>605</v>
      </c>
      <c r="C463" s="88">
        <v>0</v>
      </c>
      <c r="D463" s="91" t="s">
        <v>401</v>
      </c>
      <c r="E463" s="90">
        <v>42718325</v>
      </c>
      <c r="F463" s="91" t="s">
        <v>619</v>
      </c>
      <c r="G463" s="92">
        <v>5293151</v>
      </c>
      <c r="H463" s="93">
        <v>0</v>
      </c>
      <c r="I463" s="91" t="s">
        <v>610</v>
      </c>
      <c r="J463" s="91" t="s">
        <v>618</v>
      </c>
      <c r="K463" s="91" t="s">
        <v>638</v>
      </c>
      <c r="L463" s="91" t="s">
        <v>721</v>
      </c>
      <c r="M463" s="94" t="s">
        <v>611</v>
      </c>
      <c r="N463" s="94">
        <v>1.1399999999999999</v>
      </c>
      <c r="O463" s="94">
        <v>2</v>
      </c>
      <c r="P463" s="94"/>
      <c r="Q463" s="94"/>
      <c r="R463" s="94">
        <v>1.1399999999999999</v>
      </c>
      <c r="S463" s="95" t="e">
        <f>Tabulka510591214[[#This Row],[Celkové maximální úvazky]]-Tabulka510591214[[#This Row],[KAPACITA SLUŽBY]]</f>
        <v>#VALUE!</v>
      </c>
      <c r="T463" s="96" t="e">
        <f>ROUND((Tabulka510591214[[#This Row],[KAPACITA SLUŽBY]]/70)*100,2)</f>
        <v>#VALUE!</v>
      </c>
      <c r="U463"/>
      <c r="V463"/>
      <c r="AA463" s="96">
        <v>5293151</v>
      </c>
      <c r="AB463" s="96" t="s">
        <v>619</v>
      </c>
    </row>
    <row r="464" spans="1:28" ht="39.950000000000003" customHeight="1">
      <c r="B464" s="97" t="s">
        <v>605</v>
      </c>
      <c r="C464" s="78">
        <v>0</v>
      </c>
      <c r="D464" s="81" t="s">
        <v>401</v>
      </c>
      <c r="E464" s="80">
        <v>42718325</v>
      </c>
      <c r="F464" s="81" t="s">
        <v>619</v>
      </c>
      <c r="G464" s="82">
        <v>5293151</v>
      </c>
      <c r="H464" s="83">
        <v>0</v>
      </c>
      <c r="I464" s="81" t="s">
        <v>610</v>
      </c>
      <c r="J464" s="81" t="s">
        <v>618</v>
      </c>
      <c r="K464" s="81" t="s">
        <v>638</v>
      </c>
      <c r="L464" s="81" t="s">
        <v>609</v>
      </c>
      <c r="M464" s="84">
        <v>1.1399999999999999</v>
      </c>
      <c r="N464" s="85">
        <v>1.1399999999999999</v>
      </c>
      <c r="O464" s="84"/>
      <c r="P464" s="84"/>
      <c r="Q464" s="84"/>
      <c r="R464" s="84"/>
      <c r="S464" s="98">
        <f>Tabulka510591214[[#This Row],[Celkové maximální úvazky]]-Tabulka510591214[[#This Row],[KAPACITA SLUŽBY]]</f>
        <v>0.49</v>
      </c>
      <c r="T464">
        <f>ROUND((Tabulka510591214[[#This Row],[KAPACITA SLUŽBY]]/70)*100,2)</f>
        <v>1.63</v>
      </c>
      <c r="AA464">
        <v>5293151</v>
      </c>
      <c r="AB464" t="s">
        <v>619</v>
      </c>
    </row>
    <row r="465" spans="2:28" ht="39.950000000000003" customHeight="1">
      <c r="B465" s="97" t="s">
        <v>605</v>
      </c>
      <c r="C465" s="78">
        <v>0</v>
      </c>
      <c r="D465" s="81" t="s">
        <v>401</v>
      </c>
      <c r="E465" s="80">
        <v>42718325</v>
      </c>
      <c r="F465" s="81" t="s">
        <v>619</v>
      </c>
      <c r="G465" s="82">
        <v>5293151</v>
      </c>
      <c r="H465" s="83">
        <v>1</v>
      </c>
      <c r="I465" s="81" t="s">
        <v>610</v>
      </c>
      <c r="J465" s="81" t="s">
        <v>618</v>
      </c>
      <c r="K465" s="81" t="s">
        <v>638</v>
      </c>
      <c r="L465" s="81" t="s">
        <v>598</v>
      </c>
      <c r="M465" s="99">
        <v>2</v>
      </c>
      <c r="N465" s="99"/>
      <c r="O465" s="99">
        <v>2</v>
      </c>
      <c r="P465" s="99"/>
      <c r="Q465" s="99"/>
      <c r="R465" s="99"/>
      <c r="S465" s="98"/>
      <c r="AA465">
        <v>5293151</v>
      </c>
      <c r="AB465" t="s">
        <v>619</v>
      </c>
    </row>
    <row r="466" spans="2:28" ht="39.950000000000003" customHeight="1">
      <c r="B466" s="100" t="s">
        <v>605</v>
      </c>
      <c r="C466" s="78">
        <v>0</v>
      </c>
      <c r="D466" s="104" t="s">
        <v>401</v>
      </c>
      <c r="E466" s="103">
        <v>42718325</v>
      </c>
      <c r="F466" s="104" t="s">
        <v>619</v>
      </c>
      <c r="G466" s="105">
        <v>6194305</v>
      </c>
      <c r="H466" s="83">
        <v>1</v>
      </c>
      <c r="I466" s="104" t="s">
        <v>21</v>
      </c>
      <c r="J466" s="104" t="s">
        <v>618</v>
      </c>
      <c r="K466" s="104" t="s">
        <v>638</v>
      </c>
      <c r="L466" s="104" t="s">
        <v>629</v>
      </c>
      <c r="M466" s="107">
        <v>5300</v>
      </c>
      <c r="N466" s="107"/>
      <c r="O466" s="107"/>
      <c r="P466" s="107">
        <v>5300</v>
      </c>
      <c r="Q466" s="107"/>
      <c r="R466" s="107"/>
      <c r="S466" s="98"/>
      <c r="AA466">
        <v>6194305</v>
      </c>
      <c r="AB466" t="s">
        <v>619</v>
      </c>
    </row>
    <row r="467" spans="2:28" ht="39.950000000000003" customHeight="1">
      <c r="B467" s="77" t="s">
        <v>605</v>
      </c>
      <c r="C467" s="78">
        <v>1</v>
      </c>
      <c r="D467" s="81" t="s">
        <v>401</v>
      </c>
      <c r="E467" s="80">
        <v>42718325</v>
      </c>
      <c r="F467" s="81" t="s">
        <v>619</v>
      </c>
      <c r="G467" s="82">
        <v>1194980</v>
      </c>
      <c r="H467" s="83">
        <v>1</v>
      </c>
      <c r="I467" s="81" t="s">
        <v>37</v>
      </c>
      <c r="J467" s="81" t="s">
        <v>618</v>
      </c>
      <c r="K467" s="81" t="s">
        <v>638</v>
      </c>
      <c r="L467" s="81" t="s">
        <v>609</v>
      </c>
      <c r="M467" s="84">
        <v>33.33</v>
      </c>
      <c r="N467" s="85">
        <v>33.33</v>
      </c>
      <c r="O467" s="84"/>
      <c r="P467" s="84"/>
      <c r="Q467" s="84"/>
      <c r="R467" s="84"/>
      <c r="S467" s="98">
        <f>Tabulka510591214[[#This Row],[Celkové maximální úvazky]]-Tabulka510591214[[#This Row],[KAPACITA SLUŽBY]]</f>
        <v>14.280000000000001</v>
      </c>
      <c r="T467">
        <f>ROUND((Tabulka510591214[[#This Row],[KAPACITA SLUŽBY]]/70)*100,2)</f>
        <v>47.61</v>
      </c>
      <c r="AA467">
        <v>1194980</v>
      </c>
      <c r="AB467" t="s">
        <v>619</v>
      </c>
    </row>
    <row r="468" spans="2:28" ht="39.950000000000003" customHeight="1">
      <c r="B468" s="77" t="s">
        <v>605</v>
      </c>
      <c r="C468" s="78">
        <v>0</v>
      </c>
      <c r="D468" s="81" t="s">
        <v>401</v>
      </c>
      <c r="E468" s="80">
        <v>42718325</v>
      </c>
      <c r="F468" s="81" t="s">
        <v>619</v>
      </c>
      <c r="G468" s="82">
        <v>8369918</v>
      </c>
      <c r="H468" s="83">
        <v>1</v>
      </c>
      <c r="I468" s="81" t="s">
        <v>403</v>
      </c>
      <c r="J468" s="81" t="s">
        <v>618</v>
      </c>
      <c r="K468" s="81" t="s">
        <v>638</v>
      </c>
      <c r="L468" s="81" t="s">
        <v>609</v>
      </c>
      <c r="M468" s="84">
        <v>4.2</v>
      </c>
      <c r="N468" s="85">
        <v>4.2</v>
      </c>
      <c r="O468" s="84"/>
      <c r="P468" s="84"/>
      <c r="Q468" s="84"/>
      <c r="R468" s="84"/>
      <c r="S468" s="98">
        <f>Tabulka510591214[[#This Row],[Celkové maximální úvazky]]-Tabulka510591214[[#This Row],[KAPACITA SLUŽBY]]</f>
        <v>1.7999999999999998</v>
      </c>
      <c r="T468">
        <f>ROUND((Tabulka510591214[[#This Row],[KAPACITA SLUŽBY]]/70)*100,2)</f>
        <v>6</v>
      </c>
      <c r="AA468">
        <v>8369918</v>
      </c>
      <c r="AB468" t="s">
        <v>619</v>
      </c>
    </row>
    <row r="469" spans="2:28" ht="39.950000000000003" customHeight="1">
      <c r="B469" s="77" t="s">
        <v>605</v>
      </c>
      <c r="C469" s="78">
        <v>0</v>
      </c>
      <c r="D469" s="79" t="s">
        <v>404</v>
      </c>
      <c r="E469" s="80">
        <v>61883532</v>
      </c>
      <c r="F469" s="81" t="s">
        <v>619</v>
      </c>
      <c r="G469" s="82">
        <v>7109933</v>
      </c>
      <c r="H469" s="83">
        <v>1</v>
      </c>
      <c r="I469" s="81" t="s">
        <v>25</v>
      </c>
      <c r="J469" s="81" t="s">
        <v>618</v>
      </c>
      <c r="K469" s="81" t="s">
        <v>620</v>
      </c>
      <c r="L469" s="81" t="s">
        <v>609</v>
      </c>
      <c r="M469" s="84">
        <v>1.1000000000000001</v>
      </c>
      <c r="N469" s="85">
        <v>1.1000000000000001</v>
      </c>
      <c r="O469" s="84"/>
      <c r="P469" s="84"/>
      <c r="Q469" s="84"/>
      <c r="R469" s="84"/>
      <c r="S469" s="98">
        <f>Tabulka510591214[[#This Row],[Celkové maximální úvazky]]-Tabulka510591214[[#This Row],[KAPACITA SLUŽBY]]</f>
        <v>0.47</v>
      </c>
      <c r="T469">
        <f>ROUND((Tabulka510591214[[#This Row],[KAPACITA SLUŽBY]]/70)*100,2)</f>
        <v>1.57</v>
      </c>
      <c r="AA469">
        <v>7109933</v>
      </c>
      <c r="AB469" t="s">
        <v>619</v>
      </c>
    </row>
    <row r="470" spans="2:28" ht="39.950000000000003" customHeight="1">
      <c r="B470" s="77" t="s">
        <v>605</v>
      </c>
      <c r="C470" s="78">
        <v>1</v>
      </c>
      <c r="D470" s="79" t="s">
        <v>404</v>
      </c>
      <c r="E470" s="80">
        <v>61883531</v>
      </c>
      <c r="F470" s="81" t="s">
        <v>619</v>
      </c>
      <c r="G470" s="82">
        <v>5872419</v>
      </c>
      <c r="H470" s="83">
        <v>1</v>
      </c>
      <c r="I470" s="81" t="s">
        <v>37</v>
      </c>
      <c r="J470" s="81" t="s">
        <v>618</v>
      </c>
      <c r="K470" s="81" t="s">
        <v>620</v>
      </c>
      <c r="L470" s="81" t="s">
        <v>609</v>
      </c>
      <c r="M470" s="84">
        <v>8</v>
      </c>
      <c r="N470" s="85">
        <v>8</v>
      </c>
      <c r="O470" s="84"/>
      <c r="P470" s="84"/>
      <c r="Q470" s="84"/>
      <c r="R470" s="84"/>
      <c r="S470" s="98">
        <f>Tabulka510591214[[#This Row],[Celkové maximální úvazky]]-Tabulka510591214[[#This Row],[KAPACITA SLUŽBY]]</f>
        <v>3.4299999999999997</v>
      </c>
      <c r="T470">
        <f>ROUND((Tabulka510591214[[#This Row],[KAPACITA SLUŽBY]]/70)*100,2)</f>
        <v>11.43</v>
      </c>
      <c r="AA470">
        <v>5872419</v>
      </c>
      <c r="AB470" t="s">
        <v>619</v>
      </c>
    </row>
    <row r="471" spans="2:28" ht="39.950000000000003" customHeight="1">
      <c r="B471" s="77" t="s">
        <v>605</v>
      </c>
      <c r="C471" s="78">
        <v>0</v>
      </c>
      <c r="D471" s="113" t="s">
        <v>406</v>
      </c>
      <c r="E471" s="80">
        <v>29010730</v>
      </c>
      <c r="F471" s="81" t="s">
        <v>621</v>
      </c>
      <c r="G471" s="82">
        <v>6307222</v>
      </c>
      <c r="H471" s="83">
        <v>1</v>
      </c>
      <c r="I471" s="81" t="s">
        <v>27</v>
      </c>
      <c r="J471" s="81" t="s">
        <v>618</v>
      </c>
      <c r="K471" s="81" t="s">
        <v>655</v>
      </c>
      <c r="L471" s="81" t="s">
        <v>609</v>
      </c>
      <c r="M471" s="84">
        <v>0.93</v>
      </c>
      <c r="N471" s="85">
        <v>0.93</v>
      </c>
      <c r="O471" s="84"/>
      <c r="P471" s="84"/>
      <c r="Q471" s="84"/>
      <c r="R471" s="84"/>
      <c r="S471" s="98">
        <f>Tabulka510591214[[#This Row],[Celkové maximální úvazky]]-Tabulka510591214[[#This Row],[KAPACITA SLUŽBY]]</f>
        <v>0.4</v>
      </c>
      <c r="T471">
        <f>ROUND((Tabulka510591214[[#This Row],[KAPACITA SLUŽBY]]/70)*100,2)</f>
        <v>1.33</v>
      </c>
      <c r="AA471">
        <v>6307222</v>
      </c>
      <c r="AB471" t="s">
        <v>621</v>
      </c>
    </row>
    <row r="472" spans="2:28" ht="39.950000000000003" customHeight="1">
      <c r="B472" s="100" t="s">
        <v>605</v>
      </c>
      <c r="C472" s="78">
        <v>0</v>
      </c>
      <c r="D472" s="102" t="s">
        <v>406</v>
      </c>
      <c r="E472" s="103">
        <v>29010730</v>
      </c>
      <c r="F472" s="104" t="s">
        <v>621</v>
      </c>
      <c r="G472" s="105">
        <v>2077819</v>
      </c>
      <c r="H472" s="83">
        <v>1</v>
      </c>
      <c r="I472" s="104" t="s">
        <v>21</v>
      </c>
      <c r="J472" s="104" t="s">
        <v>618</v>
      </c>
      <c r="K472" s="104" t="s">
        <v>655</v>
      </c>
      <c r="L472" s="104" t="s">
        <v>629</v>
      </c>
      <c r="M472" s="107">
        <v>1500</v>
      </c>
      <c r="N472" s="107"/>
      <c r="O472" s="107"/>
      <c r="P472" s="107">
        <v>1500</v>
      </c>
      <c r="Q472" s="107"/>
      <c r="R472" s="107"/>
      <c r="S472" s="98"/>
      <c r="AA472">
        <v>2077819</v>
      </c>
      <c r="AB472" t="s">
        <v>621</v>
      </c>
    </row>
    <row r="473" spans="2:28" ht="39.950000000000003" customHeight="1">
      <c r="B473" s="77" t="s">
        <v>605</v>
      </c>
      <c r="C473" s="78">
        <v>1</v>
      </c>
      <c r="D473" s="79" t="s">
        <v>406</v>
      </c>
      <c r="E473" s="80">
        <v>29010730</v>
      </c>
      <c r="F473" s="81" t="s">
        <v>621</v>
      </c>
      <c r="G473" s="82">
        <v>1342734</v>
      </c>
      <c r="H473" s="83">
        <v>1</v>
      </c>
      <c r="I473" s="81" t="s">
        <v>37</v>
      </c>
      <c r="J473" s="81" t="s">
        <v>618</v>
      </c>
      <c r="K473" s="81" t="s">
        <v>655</v>
      </c>
      <c r="L473" s="81" t="s">
        <v>609</v>
      </c>
      <c r="M473" s="84">
        <v>3.41</v>
      </c>
      <c r="N473" s="85">
        <v>3.41</v>
      </c>
      <c r="O473" s="84"/>
      <c r="P473" s="84"/>
      <c r="Q473" s="84"/>
      <c r="R473" s="84"/>
      <c r="S473" s="98">
        <f>Tabulka510591214[[#This Row],[Celkové maximální úvazky]]-Tabulka510591214[[#This Row],[KAPACITA SLUŽBY]]</f>
        <v>1.46</v>
      </c>
      <c r="T473">
        <f>ROUND((Tabulka510591214[[#This Row],[KAPACITA SLUŽBY]]/70)*100,2)</f>
        <v>4.87</v>
      </c>
      <c r="AA473">
        <v>1342734</v>
      </c>
      <c r="AB473" t="s">
        <v>621</v>
      </c>
    </row>
    <row r="474" spans="2:28" ht="39.950000000000003" customHeight="1">
      <c r="B474" s="77" t="s">
        <v>605</v>
      </c>
      <c r="C474" s="78">
        <v>0</v>
      </c>
      <c r="D474" s="79" t="s">
        <v>408</v>
      </c>
      <c r="E474" s="80">
        <v>71459251</v>
      </c>
      <c r="F474" s="81" t="s">
        <v>619</v>
      </c>
      <c r="G474" s="82">
        <v>2350855</v>
      </c>
      <c r="H474" s="83">
        <v>1</v>
      </c>
      <c r="I474" s="81" t="s">
        <v>722</v>
      </c>
      <c r="J474" s="81" t="s">
        <v>626</v>
      </c>
      <c r="K474" s="81" t="s">
        <v>658</v>
      </c>
      <c r="L474" s="81" t="s">
        <v>598</v>
      </c>
      <c r="M474" s="99">
        <v>8</v>
      </c>
      <c r="N474" s="99"/>
      <c r="O474" s="99">
        <v>8</v>
      </c>
      <c r="P474" s="99"/>
      <c r="Q474" s="99"/>
      <c r="R474" s="99"/>
      <c r="S474" s="98"/>
      <c r="AA474">
        <v>2350855</v>
      </c>
      <c r="AB474" t="s">
        <v>619</v>
      </c>
    </row>
    <row r="475" spans="2:28" ht="39.950000000000003" customHeight="1">
      <c r="B475" s="77" t="s">
        <v>605</v>
      </c>
      <c r="C475" s="78">
        <v>0</v>
      </c>
      <c r="D475" s="79" t="s">
        <v>408</v>
      </c>
      <c r="E475" s="80">
        <v>71459251</v>
      </c>
      <c r="F475" s="81" t="s">
        <v>619</v>
      </c>
      <c r="G475" s="82">
        <v>1599709</v>
      </c>
      <c r="H475" s="83">
        <v>1</v>
      </c>
      <c r="I475" s="81" t="s">
        <v>45</v>
      </c>
      <c r="J475" s="81" t="s">
        <v>626</v>
      </c>
      <c r="K475" s="81" t="s">
        <v>658</v>
      </c>
      <c r="L475" s="81" t="s">
        <v>609</v>
      </c>
      <c r="M475" s="84">
        <v>2.0499999999999998</v>
      </c>
      <c r="N475" s="85">
        <v>2.0499999999999998</v>
      </c>
      <c r="O475" s="84"/>
      <c r="P475" s="84"/>
      <c r="Q475" s="84"/>
      <c r="R475" s="84"/>
      <c r="S475" s="98">
        <f>Tabulka510591214[[#This Row],[Celkové maximální úvazky]]-Tabulka510591214[[#This Row],[KAPACITA SLUŽBY]]</f>
        <v>0.88000000000000034</v>
      </c>
      <c r="T475">
        <f>ROUND((Tabulka510591214[[#This Row],[KAPACITA SLUŽBY]]/70)*100,2)</f>
        <v>2.93</v>
      </c>
      <c r="AA475">
        <v>1599709</v>
      </c>
      <c r="AB475" t="s">
        <v>619</v>
      </c>
    </row>
    <row r="476" spans="2:28" ht="39.950000000000003" customHeight="1">
      <c r="B476" s="77" t="s">
        <v>605</v>
      </c>
      <c r="C476" s="78">
        <v>0</v>
      </c>
      <c r="D476" s="79" t="s">
        <v>408</v>
      </c>
      <c r="E476" s="80">
        <v>71459251</v>
      </c>
      <c r="F476" s="81" t="s">
        <v>619</v>
      </c>
      <c r="G476" s="82">
        <v>3796210</v>
      </c>
      <c r="H476" s="83">
        <v>1</v>
      </c>
      <c r="I476" s="81" t="s">
        <v>74</v>
      </c>
      <c r="J476" s="81" t="s">
        <v>626</v>
      </c>
      <c r="K476" s="81" t="s">
        <v>658</v>
      </c>
      <c r="L476" s="81" t="s">
        <v>599</v>
      </c>
      <c r="M476" s="99">
        <v>365</v>
      </c>
      <c r="N476" s="99"/>
      <c r="O476" s="99"/>
      <c r="P476" s="99"/>
      <c r="Q476" s="99">
        <v>365</v>
      </c>
      <c r="R476" s="99"/>
      <c r="S476" s="98"/>
      <c r="AA476">
        <v>3796210</v>
      </c>
      <c r="AB476" t="s">
        <v>619</v>
      </c>
    </row>
    <row r="477" spans="2:28" ht="39.950000000000003" customHeight="1">
      <c r="B477" s="77" t="s">
        <v>605</v>
      </c>
      <c r="C477" s="78">
        <v>1</v>
      </c>
      <c r="D477" s="79" t="s">
        <v>408</v>
      </c>
      <c r="E477" s="80">
        <v>71459251</v>
      </c>
      <c r="F477" s="81" t="s">
        <v>619</v>
      </c>
      <c r="G477" s="82">
        <v>1186738</v>
      </c>
      <c r="H477" s="83">
        <v>1</v>
      </c>
      <c r="I477" s="81" t="s">
        <v>37</v>
      </c>
      <c r="J477" s="81" t="s">
        <v>618</v>
      </c>
      <c r="K477" s="81" t="s">
        <v>658</v>
      </c>
      <c r="L477" s="81" t="s">
        <v>609</v>
      </c>
      <c r="M477" s="84">
        <v>38</v>
      </c>
      <c r="N477" s="85">
        <v>38</v>
      </c>
      <c r="O477" s="84"/>
      <c r="P477" s="84"/>
      <c r="Q477" s="84"/>
      <c r="R477" s="84"/>
      <c r="S477" s="98">
        <f>Tabulka510591214[[#This Row],[Celkové maximální úvazky]]-Tabulka510591214[[#This Row],[KAPACITA SLUŽBY]]</f>
        <v>16.29</v>
      </c>
      <c r="T477">
        <f>ROUND((Tabulka510591214[[#This Row],[KAPACITA SLUŽBY]]/70)*100,2)</f>
        <v>54.29</v>
      </c>
      <c r="AA477">
        <v>1186738</v>
      </c>
      <c r="AB477" t="s">
        <v>619</v>
      </c>
    </row>
    <row r="478" spans="2:28" ht="39.950000000000003" customHeight="1">
      <c r="B478" s="77" t="s">
        <v>605</v>
      </c>
      <c r="C478" s="78">
        <v>0</v>
      </c>
      <c r="D478" s="79" t="s">
        <v>408</v>
      </c>
      <c r="E478" s="80">
        <v>71459251</v>
      </c>
      <c r="F478" s="81" t="s">
        <v>619</v>
      </c>
      <c r="G478" s="82">
        <v>6333008</v>
      </c>
      <c r="H478" s="83">
        <v>1</v>
      </c>
      <c r="I478" s="81" t="s">
        <v>83</v>
      </c>
      <c r="J478" s="81" t="s">
        <v>626</v>
      </c>
      <c r="K478" s="81" t="s">
        <v>658</v>
      </c>
      <c r="L478" s="81" t="s">
        <v>609</v>
      </c>
      <c r="M478" s="84">
        <v>1.5</v>
      </c>
      <c r="N478" s="85">
        <v>1.5</v>
      </c>
      <c r="O478" s="84"/>
      <c r="P478" s="84"/>
      <c r="Q478" s="84"/>
      <c r="R478" s="84"/>
      <c r="S478" s="98">
        <f>Tabulka510591214[[#This Row],[Celkové maximální úvazky]]-Tabulka510591214[[#This Row],[KAPACITA SLUŽBY]]</f>
        <v>0.64000000000000012</v>
      </c>
      <c r="T478">
        <f>ROUND((Tabulka510591214[[#This Row],[KAPACITA SLUŽBY]]/70)*100,2)</f>
        <v>2.14</v>
      </c>
      <c r="AA478">
        <v>6333008</v>
      </c>
      <c r="AB478" t="s">
        <v>619</v>
      </c>
    </row>
    <row r="479" spans="2:28" ht="39.950000000000003" customHeight="1">
      <c r="B479" s="77" t="s">
        <v>605</v>
      </c>
      <c r="C479" s="78">
        <v>1</v>
      </c>
      <c r="D479" s="79" t="s">
        <v>410</v>
      </c>
      <c r="E479" s="80">
        <v>47012790</v>
      </c>
      <c r="F479" s="81" t="s">
        <v>619</v>
      </c>
      <c r="G479" s="82">
        <v>1874271</v>
      </c>
      <c r="H479" s="83">
        <v>1</v>
      </c>
      <c r="I479" s="81" t="s">
        <v>114</v>
      </c>
      <c r="J479" s="81" t="s">
        <v>618</v>
      </c>
      <c r="K479" s="81" t="s">
        <v>669</v>
      </c>
      <c r="L479" s="81" t="s">
        <v>609</v>
      </c>
      <c r="M479" s="84">
        <v>5.5</v>
      </c>
      <c r="N479" s="85">
        <v>5.5</v>
      </c>
      <c r="O479" s="84"/>
      <c r="P479" s="84"/>
      <c r="Q479" s="84"/>
      <c r="R479" s="84"/>
      <c r="S479" s="98">
        <f>Tabulka510591214[[#This Row],[Celkové maximální úvazky]]-Tabulka510591214[[#This Row],[KAPACITA SLUŽBY]]</f>
        <v>2.3600000000000003</v>
      </c>
      <c r="T479">
        <f>ROUND((Tabulka510591214[[#This Row],[KAPACITA SLUŽBY]]/70)*100,2)</f>
        <v>7.86</v>
      </c>
      <c r="AA479">
        <v>1874271</v>
      </c>
      <c r="AB479" t="s">
        <v>619</v>
      </c>
    </row>
    <row r="480" spans="2:28" ht="39.950000000000003" customHeight="1">
      <c r="B480" s="77" t="s">
        <v>605</v>
      </c>
      <c r="C480" s="78">
        <v>0</v>
      </c>
      <c r="D480" s="79" t="s">
        <v>410</v>
      </c>
      <c r="E480" s="80">
        <v>47012790</v>
      </c>
      <c r="F480" s="81" t="s">
        <v>619</v>
      </c>
      <c r="G480" s="82">
        <v>9425046</v>
      </c>
      <c r="H480" s="83">
        <v>1</v>
      </c>
      <c r="I480" s="81" t="s">
        <v>37</v>
      </c>
      <c r="J480" s="81" t="s">
        <v>618</v>
      </c>
      <c r="K480" s="81" t="s">
        <v>669</v>
      </c>
      <c r="L480" s="81" t="s">
        <v>609</v>
      </c>
      <c r="M480" s="84">
        <v>16.3</v>
      </c>
      <c r="N480" s="85">
        <v>16.3</v>
      </c>
      <c r="O480" s="84"/>
      <c r="P480" s="84"/>
      <c r="Q480" s="84"/>
      <c r="R480" s="84"/>
      <c r="S480" s="98">
        <f>Tabulka510591214[[#This Row],[Celkové maximální úvazky]]-Tabulka510591214[[#This Row],[KAPACITA SLUŽBY]]</f>
        <v>6.9899999999999984</v>
      </c>
      <c r="T480">
        <f>ROUND((Tabulka510591214[[#This Row],[KAPACITA SLUŽBY]]/70)*100,2)</f>
        <v>23.29</v>
      </c>
      <c r="AA480">
        <v>9425046</v>
      </c>
      <c r="AB480" t="s">
        <v>619</v>
      </c>
    </row>
    <row r="481" spans="1:28" ht="39.950000000000003" customHeight="1">
      <c r="B481" s="77" t="s">
        <v>605</v>
      </c>
      <c r="C481" s="78">
        <v>0</v>
      </c>
      <c r="D481" s="79" t="s">
        <v>412</v>
      </c>
      <c r="E481" s="80">
        <v>26200571</v>
      </c>
      <c r="F481" s="81" t="s">
        <v>606</v>
      </c>
      <c r="G481" s="82">
        <v>8414595</v>
      </c>
      <c r="H481" s="83">
        <v>1</v>
      </c>
      <c r="I481" s="81" t="s">
        <v>564</v>
      </c>
      <c r="J481" s="81" t="s">
        <v>723</v>
      </c>
      <c r="K481" s="81" t="s">
        <v>628</v>
      </c>
      <c r="L481" s="81" t="s">
        <v>609</v>
      </c>
      <c r="M481" s="84">
        <v>4.17</v>
      </c>
      <c r="N481" s="85">
        <v>4.17</v>
      </c>
      <c r="O481" s="84"/>
      <c r="P481" s="84"/>
      <c r="Q481" s="84"/>
      <c r="R481" s="84"/>
      <c r="S481" s="98">
        <f>Tabulka510591214[[#This Row],[Celkové maximální úvazky]]-Tabulka510591214[[#This Row],[KAPACITA SLUŽBY]]</f>
        <v>1.79</v>
      </c>
      <c r="T481">
        <f>ROUND((Tabulka510591214[[#This Row],[KAPACITA SLUŽBY]]/70)*100,2)</f>
        <v>5.96</v>
      </c>
      <c r="AA481">
        <v>8414595</v>
      </c>
      <c r="AB481" t="s">
        <v>606</v>
      </c>
    </row>
    <row r="482" spans="1:28" s="96" customFormat="1" ht="39.950000000000003" customHeight="1">
      <c r="A482" s="76"/>
      <c r="B482" s="87" t="s">
        <v>605</v>
      </c>
      <c r="C482" s="88">
        <v>1</v>
      </c>
      <c r="D482" s="89" t="s">
        <v>412</v>
      </c>
      <c r="E482" s="90">
        <v>26200571</v>
      </c>
      <c r="F482" s="91" t="s">
        <v>606</v>
      </c>
      <c r="G482" s="92">
        <v>4595988</v>
      </c>
      <c r="H482" s="93">
        <v>1</v>
      </c>
      <c r="I482" s="91" t="s">
        <v>414</v>
      </c>
      <c r="J482" s="91" t="s">
        <v>723</v>
      </c>
      <c r="K482" s="91" t="s">
        <v>628</v>
      </c>
      <c r="L482" s="91" t="s">
        <v>721</v>
      </c>
      <c r="M482" s="94" t="s">
        <v>611</v>
      </c>
      <c r="N482" s="94">
        <v>1.4</v>
      </c>
      <c r="O482" s="94">
        <v>10</v>
      </c>
      <c r="P482" s="94"/>
      <c r="Q482" s="94"/>
      <c r="R482" s="94">
        <v>1.4</v>
      </c>
      <c r="S482" s="95"/>
      <c r="U482"/>
      <c r="V482"/>
      <c r="AA482" s="96">
        <v>4595988</v>
      </c>
      <c r="AB482" s="96" t="s">
        <v>606</v>
      </c>
    </row>
    <row r="483" spans="1:28" ht="39.950000000000003" customHeight="1">
      <c r="B483" s="97" t="s">
        <v>605</v>
      </c>
      <c r="C483" s="78">
        <v>1</v>
      </c>
      <c r="D483" s="79" t="s">
        <v>412</v>
      </c>
      <c r="E483" s="80">
        <v>26200571</v>
      </c>
      <c r="F483" s="81" t="s">
        <v>606</v>
      </c>
      <c r="G483" s="82">
        <v>4595988</v>
      </c>
      <c r="H483" s="83">
        <v>1</v>
      </c>
      <c r="I483" s="81" t="s">
        <v>414</v>
      </c>
      <c r="J483" s="81" t="s">
        <v>723</v>
      </c>
      <c r="K483" s="81" t="s">
        <v>628</v>
      </c>
      <c r="L483" s="81" t="s">
        <v>598</v>
      </c>
      <c r="M483" s="84">
        <v>10</v>
      </c>
      <c r="N483" s="84"/>
      <c r="O483" s="99">
        <v>10</v>
      </c>
      <c r="P483" s="99"/>
      <c r="Q483" s="99"/>
      <c r="R483" s="84"/>
      <c r="S483" s="98"/>
      <c r="AA483">
        <v>4595988</v>
      </c>
      <c r="AB483" t="s">
        <v>606</v>
      </c>
    </row>
    <row r="484" spans="1:28" ht="39.950000000000003" customHeight="1">
      <c r="B484" s="97" t="s">
        <v>605</v>
      </c>
      <c r="C484" s="78">
        <v>0</v>
      </c>
      <c r="D484" s="79" t="s">
        <v>412</v>
      </c>
      <c r="E484" s="80">
        <v>26200571</v>
      </c>
      <c r="F484" s="81" t="s">
        <v>606</v>
      </c>
      <c r="G484" s="82">
        <v>4595988</v>
      </c>
      <c r="H484" s="83">
        <v>0</v>
      </c>
      <c r="I484" s="81" t="s">
        <v>414</v>
      </c>
      <c r="J484" s="81" t="s">
        <v>723</v>
      </c>
      <c r="K484" s="81" t="s">
        <v>628</v>
      </c>
      <c r="L484" s="81" t="s">
        <v>609</v>
      </c>
      <c r="M484" s="84">
        <v>1.4</v>
      </c>
      <c r="N484" s="85">
        <v>1.4</v>
      </c>
      <c r="O484" s="84"/>
      <c r="P484" s="84"/>
      <c r="Q484" s="84"/>
      <c r="R484" s="84"/>
      <c r="S484" s="98">
        <f>Tabulka510591214[[#This Row],[Celkové maximální úvazky]]-Tabulka510591214[[#This Row],[KAPACITA SLUŽBY]]</f>
        <v>0.60000000000000009</v>
      </c>
      <c r="T484">
        <f>ROUND((Tabulka510591214[[#This Row],[KAPACITA SLUŽBY]]/70)*100,2)</f>
        <v>2</v>
      </c>
      <c r="AA484">
        <v>4595988</v>
      </c>
      <c r="AB484" t="s">
        <v>606</v>
      </c>
    </row>
    <row r="485" spans="1:28" ht="39.950000000000003" customHeight="1">
      <c r="B485" s="77" t="s">
        <v>605</v>
      </c>
      <c r="C485" s="78">
        <v>1</v>
      </c>
      <c r="D485" s="79" t="s">
        <v>724</v>
      </c>
      <c r="E485" s="80" t="s">
        <v>725</v>
      </c>
      <c r="F485" s="81" t="s">
        <v>606</v>
      </c>
      <c r="G485" s="159">
        <v>1884678</v>
      </c>
      <c r="H485" s="83">
        <v>1</v>
      </c>
      <c r="I485" s="81" t="s">
        <v>79</v>
      </c>
      <c r="J485" s="81" t="s">
        <v>656</v>
      </c>
      <c r="K485" s="81" t="s">
        <v>655</v>
      </c>
      <c r="L485" s="81" t="s">
        <v>609</v>
      </c>
      <c r="M485" s="84">
        <v>4.0999999999999996</v>
      </c>
      <c r="N485" s="85">
        <v>4.0999999999999996</v>
      </c>
      <c r="O485" s="84"/>
      <c r="P485" s="84"/>
      <c r="Q485" s="84"/>
      <c r="R485" s="84"/>
      <c r="S485" s="98">
        <f>Tabulka510591214[[#This Row],[Celkové maximální úvazky]]-Tabulka510591214[[#This Row],[KAPACITA SLUŽBY]]</f>
        <v>1.7600000000000007</v>
      </c>
      <c r="T485">
        <f>ROUND((Tabulka510591214[[#This Row],[KAPACITA SLUŽBY]]/70)*100,2)</f>
        <v>5.86</v>
      </c>
      <c r="AA485">
        <v>1884678</v>
      </c>
      <c r="AB485" t="s">
        <v>606</v>
      </c>
    </row>
    <row r="486" spans="1:28" ht="39.950000000000003" customHeight="1">
      <c r="B486" s="77" t="s">
        <v>605</v>
      </c>
      <c r="C486" s="78">
        <v>0</v>
      </c>
      <c r="D486" s="79" t="s">
        <v>724</v>
      </c>
      <c r="E486" s="80" t="s">
        <v>725</v>
      </c>
      <c r="F486" s="81" t="s">
        <v>606</v>
      </c>
      <c r="G486" s="159">
        <v>1778481</v>
      </c>
      <c r="H486" s="83">
        <v>1</v>
      </c>
      <c r="I486" s="81" t="s">
        <v>548</v>
      </c>
      <c r="J486" s="81" t="s">
        <v>726</v>
      </c>
      <c r="K486" s="81" t="s">
        <v>655</v>
      </c>
      <c r="L486" s="81" t="s">
        <v>609</v>
      </c>
      <c r="M486" s="84">
        <v>4</v>
      </c>
      <c r="N486" s="85">
        <v>4</v>
      </c>
      <c r="O486" s="84"/>
      <c r="P486" s="84"/>
      <c r="Q486" s="84"/>
      <c r="R486" s="84"/>
      <c r="S486" s="98">
        <f>Tabulka510591214[[#This Row],[Celkové maximální úvazky]]-Tabulka510591214[[#This Row],[KAPACITA SLUŽBY]]</f>
        <v>1.71</v>
      </c>
      <c r="T486">
        <f>ROUND((Tabulka510591214[[#This Row],[KAPACITA SLUŽBY]]/70)*100,2)</f>
        <v>5.71</v>
      </c>
      <c r="AA486">
        <v>1778481</v>
      </c>
      <c r="AB486" t="s">
        <v>606</v>
      </c>
    </row>
    <row r="487" spans="1:28" ht="39.950000000000003" customHeight="1">
      <c r="B487" s="77" t="s">
        <v>605</v>
      </c>
      <c r="C487" s="78">
        <v>1</v>
      </c>
      <c r="D487" s="79" t="s">
        <v>415</v>
      </c>
      <c r="E487" s="80">
        <v>64355756</v>
      </c>
      <c r="F487" s="81" t="s">
        <v>606</v>
      </c>
      <c r="G487" s="82">
        <v>7238600</v>
      </c>
      <c r="H487" s="83">
        <v>1</v>
      </c>
      <c r="I487" s="81" t="s">
        <v>79</v>
      </c>
      <c r="J487" s="81" t="s">
        <v>656</v>
      </c>
      <c r="K487" s="81" t="s">
        <v>608</v>
      </c>
      <c r="L487" s="81" t="s">
        <v>609</v>
      </c>
      <c r="M487" s="84">
        <v>5</v>
      </c>
      <c r="N487" s="85">
        <v>5</v>
      </c>
      <c r="O487" s="84"/>
      <c r="P487" s="84"/>
      <c r="Q487" s="84"/>
      <c r="R487" s="84"/>
      <c r="S487" s="98">
        <f>Tabulka510591214[[#This Row],[Celkové maximální úvazky]]-Tabulka510591214[[#This Row],[KAPACITA SLUŽBY]]</f>
        <v>2.1399999999999997</v>
      </c>
      <c r="T487">
        <f>ROUND((Tabulka510591214[[#This Row],[KAPACITA SLUŽBY]]/70)*100,2)</f>
        <v>7.14</v>
      </c>
      <c r="AA487">
        <v>7238600</v>
      </c>
      <c r="AB487" t="s">
        <v>606</v>
      </c>
    </row>
    <row r="488" spans="1:28" ht="39.950000000000003" customHeight="1">
      <c r="B488" s="77" t="s">
        <v>605</v>
      </c>
      <c r="C488" s="78">
        <v>1</v>
      </c>
      <c r="D488" s="81" t="s">
        <v>727</v>
      </c>
      <c r="E488" s="80">
        <v>70100691</v>
      </c>
      <c r="F488" s="81" t="s">
        <v>606</v>
      </c>
      <c r="G488" s="82">
        <v>4571847</v>
      </c>
      <c r="H488" s="83">
        <v>1</v>
      </c>
      <c r="I488" s="81" t="s">
        <v>548</v>
      </c>
      <c r="J488" s="81" t="s">
        <v>624</v>
      </c>
      <c r="K488" s="81" t="s">
        <v>728</v>
      </c>
      <c r="L488" s="81" t="s">
        <v>609</v>
      </c>
      <c r="M488" s="84">
        <v>7.1</v>
      </c>
      <c r="N488" s="85">
        <v>7.1</v>
      </c>
      <c r="O488" s="84"/>
      <c r="P488" s="84"/>
      <c r="Q488" s="84"/>
      <c r="R488" s="84"/>
      <c r="S488" s="98">
        <f>Tabulka510591214[[#This Row],[Celkové maximální úvazky]]-Tabulka510591214[[#This Row],[KAPACITA SLUŽBY]]</f>
        <v>3.0400000000000009</v>
      </c>
      <c r="T488">
        <f>ROUND((Tabulka510591214[[#This Row],[KAPACITA SLUŽBY]]/70)*100,2)</f>
        <v>10.14</v>
      </c>
      <c r="AA488">
        <v>4571847</v>
      </c>
      <c r="AB488" t="s">
        <v>606</v>
      </c>
    </row>
    <row r="489" spans="1:28" ht="39.950000000000003" customHeight="1">
      <c r="B489" s="77" t="s">
        <v>605</v>
      </c>
      <c r="C489" s="78">
        <v>0</v>
      </c>
      <c r="D489" s="81" t="s">
        <v>727</v>
      </c>
      <c r="E489" s="80">
        <v>70100691</v>
      </c>
      <c r="F489" s="81" t="s">
        <v>606</v>
      </c>
      <c r="G489" s="82">
        <v>4443612</v>
      </c>
      <c r="H489" s="83">
        <v>1</v>
      </c>
      <c r="I489" s="81" t="s">
        <v>83</v>
      </c>
      <c r="J489" s="81" t="s">
        <v>654</v>
      </c>
      <c r="K489" s="81" t="s">
        <v>729</v>
      </c>
      <c r="L489" s="81" t="s">
        <v>609</v>
      </c>
      <c r="M489" s="84">
        <v>5.35</v>
      </c>
      <c r="N489" s="85">
        <v>5.35</v>
      </c>
      <c r="O489" s="84"/>
      <c r="P489" s="84"/>
      <c r="Q489" s="84"/>
      <c r="R489" s="84"/>
      <c r="S489" s="98">
        <f>Tabulka510591214[[#This Row],[Celkové maximální úvazky]]-Tabulka510591214[[#This Row],[KAPACITA SLUŽBY]]</f>
        <v>2.29</v>
      </c>
      <c r="T489">
        <f>ROUND((Tabulka510591214[[#This Row],[KAPACITA SLUŽBY]]/70)*100,2)</f>
        <v>7.64</v>
      </c>
      <c r="AA489">
        <v>4443612</v>
      </c>
      <c r="AB489" t="s">
        <v>606</v>
      </c>
    </row>
    <row r="490" spans="1:28" ht="39.950000000000003" customHeight="1">
      <c r="B490" s="77" t="s">
        <v>605</v>
      </c>
      <c r="C490" s="78">
        <v>0</v>
      </c>
      <c r="D490" s="79" t="s">
        <v>419</v>
      </c>
      <c r="E490" s="80">
        <v>26525305</v>
      </c>
      <c r="F490" s="81" t="s">
        <v>606</v>
      </c>
      <c r="G490" s="82">
        <v>4951911</v>
      </c>
      <c r="H490" s="83">
        <v>1</v>
      </c>
      <c r="I490" s="81" t="s">
        <v>50</v>
      </c>
      <c r="J490" s="81" t="s">
        <v>633</v>
      </c>
      <c r="K490" s="81" t="s">
        <v>614</v>
      </c>
      <c r="L490" s="81" t="s">
        <v>598</v>
      </c>
      <c r="M490" s="99">
        <v>17</v>
      </c>
      <c r="N490" s="99"/>
      <c r="O490" s="99">
        <v>17</v>
      </c>
      <c r="P490" s="99"/>
      <c r="Q490" s="99"/>
      <c r="R490" s="99"/>
      <c r="S490" s="98"/>
      <c r="AA490">
        <v>4951911</v>
      </c>
      <c r="AB490" t="s">
        <v>606</v>
      </c>
    </row>
    <row r="491" spans="1:28" ht="39.950000000000003" customHeight="1">
      <c r="B491" s="77" t="s">
        <v>605</v>
      </c>
      <c r="C491" s="78">
        <v>0</v>
      </c>
      <c r="D491" s="79" t="s">
        <v>419</v>
      </c>
      <c r="E491" s="80">
        <v>26525305</v>
      </c>
      <c r="F491" s="81" t="s">
        <v>606</v>
      </c>
      <c r="G491" s="82">
        <v>9608290</v>
      </c>
      <c r="H491" s="83">
        <v>1</v>
      </c>
      <c r="I491" s="81" t="s">
        <v>422</v>
      </c>
      <c r="J491" s="81" t="s">
        <v>633</v>
      </c>
      <c r="K491" s="81" t="s">
        <v>614</v>
      </c>
      <c r="L491" s="81" t="s">
        <v>609</v>
      </c>
      <c r="M491" s="84">
        <v>2.5</v>
      </c>
      <c r="N491" s="85">
        <v>2.5</v>
      </c>
      <c r="O491" s="84"/>
      <c r="P491" s="84"/>
      <c r="Q491" s="84"/>
      <c r="R491" s="84"/>
      <c r="S491" s="98">
        <f>Tabulka510591214[[#This Row],[Celkové maximální úvazky]]-Tabulka510591214[[#This Row],[KAPACITA SLUŽBY]]</f>
        <v>1.0699999999999998</v>
      </c>
      <c r="T491">
        <f>ROUND((Tabulka510591214[[#This Row],[KAPACITA SLUŽBY]]/70)*100,2)</f>
        <v>3.57</v>
      </c>
      <c r="AA491">
        <v>9608290</v>
      </c>
      <c r="AB491" t="s">
        <v>606</v>
      </c>
    </row>
    <row r="492" spans="1:28" ht="39.950000000000003" customHeight="1">
      <c r="B492" s="77" t="s">
        <v>605</v>
      </c>
      <c r="C492" s="78">
        <v>1</v>
      </c>
      <c r="D492" s="79" t="s">
        <v>419</v>
      </c>
      <c r="E492" s="80">
        <v>26525305</v>
      </c>
      <c r="F492" s="81" t="s">
        <v>606</v>
      </c>
      <c r="G492" s="82">
        <v>4514392</v>
      </c>
      <c r="H492" s="83">
        <v>1</v>
      </c>
      <c r="I492" s="81" t="s">
        <v>564</v>
      </c>
      <c r="J492" s="81" t="s">
        <v>633</v>
      </c>
      <c r="K492" s="81" t="s">
        <v>614</v>
      </c>
      <c r="L492" s="81" t="s">
        <v>609</v>
      </c>
      <c r="M492" s="84">
        <v>2.0699999999999998</v>
      </c>
      <c r="N492" s="85">
        <v>2.0699999999999998</v>
      </c>
      <c r="O492" s="84"/>
      <c r="P492" s="84"/>
      <c r="Q492" s="84"/>
      <c r="R492" s="84"/>
      <c r="S492" s="98">
        <f>Tabulka510591214[[#This Row],[Celkové maximální úvazky]]-Tabulka510591214[[#This Row],[KAPACITA SLUŽBY]]</f>
        <v>0.89000000000000012</v>
      </c>
      <c r="T492">
        <f>ROUND((Tabulka510591214[[#This Row],[KAPACITA SLUŽBY]]/70)*100,2)</f>
        <v>2.96</v>
      </c>
      <c r="AA492">
        <v>4514392</v>
      </c>
      <c r="AB492" t="s">
        <v>606</v>
      </c>
    </row>
    <row r="493" spans="1:28" ht="39.950000000000003" customHeight="1">
      <c r="B493" s="77" t="s">
        <v>605</v>
      </c>
      <c r="C493" s="78">
        <v>0</v>
      </c>
      <c r="D493" s="79" t="s">
        <v>423</v>
      </c>
      <c r="E493" s="80">
        <v>67984860</v>
      </c>
      <c r="F493" s="81" t="s">
        <v>606</v>
      </c>
      <c r="G493" s="82">
        <v>5296525</v>
      </c>
      <c r="H493" s="83">
        <v>1</v>
      </c>
      <c r="I493" s="81" t="s">
        <v>104</v>
      </c>
      <c r="J493" s="81" t="s">
        <v>635</v>
      </c>
      <c r="K493" s="81" t="s">
        <v>673</v>
      </c>
      <c r="L493" s="81" t="s">
        <v>609</v>
      </c>
      <c r="M493" s="84">
        <v>2</v>
      </c>
      <c r="N493" s="85">
        <v>2</v>
      </c>
      <c r="O493" s="84"/>
      <c r="P493" s="84"/>
      <c r="Q493" s="84"/>
      <c r="R493" s="84"/>
      <c r="S493" s="98">
        <f>Tabulka510591214[[#This Row],[Celkové maximální úvazky]]-Tabulka510591214[[#This Row],[KAPACITA SLUŽBY]]</f>
        <v>0.85999999999999988</v>
      </c>
      <c r="T493">
        <f>ROUND((Tabulka510591214[[#This Row],[KAPACITA SLUŽBY]]/70)*100,2)</f>
        <v>2.86</v>
      </c>
      <c r="AA493">
        <v>5296525</v>
      </c>
      <c r="AB493" t="s">
        <v>606</v>
      </c>
    </row>
    <row r="494" spans="1:28" ht="39.950000000000003" customHeight="1">
      <c r="B494" s="77" t="s">
        <v>605</v>
      </c>
      <c r="C494" s="78">
        <v>1</v>
      </c>
      <c r="D494" s="79" t="s">
        <v>423</v>
      </c>
      <c r="E494" s="80">
        <v>67984860</v>
      </c>
      <c r="F494" s="81" t="s">
        <v>606</v>
      </c>
      <c r="G494" s="82">
        <v>3706758</v>
      </c>
      <c r="H494" s="83">
        <v>1</v>
      </c>
      <c r="I494" s="81" t="s">
        <v>425</v>
      </c>
      <c r="J494" s="81" t="s">
        <v>635</v>
      </c>
      <c r="K494" s="81" t="s">
        <v>616</v>
      </c>
      <c r="L494" s="81" t="s">
        <v>609</v>
      </c>
      <c r="M494" s="84">
        <v>2.0699999999999998</v>
      </c>
      <c r="N494" s="85">
        <v>2.0699999999999998</v>
      </c>
      <c r="O494" s="84"/>
      <c r="P494" s="84"/>
      <c r="Q494" s="84"/>
      <c r="R494" s="84"/>
      <c r="S494" s="98">
        <f>Tabulka510591214[[#This Row],[Celkové maximální úvazky]]-Tabulka510591214[[#This Row],[KAPACITA SLUŽBY]]</f>
        <v>0.89000000000000012</v>
      </c>
      <c r="T494">
        <f>ROUND((Tabulka510591214[[#This Row],[KAPACITA SLUŽBY]]/70)*100,2)</f>
        <v>2.96</v>
      </c>
      <c r="AA494">
        <v>3706758</v>
      </c>
      <c r="AB494" t="s">
        <v>606</v>
      </c>
    </row>
    <row r="495" spans="1:28" ht="39.950000000000003" customHeight="1">
      <c r="B495" s="77" t="s">
        <v>605</v>
      </c>
      <c r="C495" s="78">
        <v>1</v>
      </c>
      <c r="D495" s="79" t="s">
        <v>426</v>
      </c>
      <c r="E495" s="80">
        <v>62583476</v>
      </c>
      <c r="F495" s="81" t="s">
        <v>621</v>
      </c>
      <c r="G495" s="82">
        <v>5876091</v>
      </c>
      <c r="H495" s="83">
        <v>1</v>
      </c>
      <c r="I495" s="81" t="s">
        <v>40</v>
      </c>
      <c r="J495" s="81" t="s">
        <v>618</v>
      </c>
      <c r="K495" s="81" t="s">
        <v>620</v>
      </c>
      <c r="L495" s="81" t="s">
        <v>598</v>
      </c>
      <c r="M495" s="99">
        <v>20</v>
      </c>
      <c r="N495" s="99"/>
      <c r="O495" s="99">
        <v>20</v>
      </c>
      <c r="P495" s="99"/>
      <c r="Q495" s="99"/>
      <c r="R495" s="99"/>
      <c r="S495" s="98"/>
      <c r="AA495">
        <v>5876091</v>
      </c>
      <c r="AB495" t="s">
        <v>621</v>
      </c>
    </row>
    <row r="496" spans="1:28" ht="39.950000000000003" customHeight="1">
      <c r="B496" s="77" t="s">
        <v>605</v>
      </c>
      <c r="C496" s="78">
        <v>1</v>
      </c>
      <c r="D496" s="79" t="s">
        <v>428</v>
      </c>
      <c r="E496" s="80">
        <v>22844660</v>
      </c>
      <c r="F496" s="81" t="s">
        <v>606</v>
      </c>
      <c r="G496" s="82">
        <v>9910724</v>
      </c>
      <c r="H496" s="83">
        <v>1</v>
      </c>
      <c r="I496" s="81" t="s">
        <v>79</v>
      </c>
      <c r="J496" s="81" t="s">
        <v>656</v>
      </c>
      <c r="K496" s="81" t="s">
        <v>636</v>
      </c>
      <c r="L496" s="81" t="s">
        <v>609</v>
      </c>
      <c r="M496" s="84">
        <v>2.95</v>
      </c>
      <c r="N496" s="85">
        <v>2.95</v>
      </c>
      <c r="O496" s="84"/>
      <c r="P496" s="84"/>
      <c r="Q496" s="84"/>
      <c r="R496" s="84"/>
      <c r="S496" s="98">
        <f>Tabulka510591214[[#This Row],[Celkové maximální úvazky]]-Tabulka510591214[[#This Row],[KAPACITA SLUŽBY]]</f>
        <v>1.2599999999999998</v>
      </c>
      <c r="T496">
        <f>ROUND((Tabulka510591214[[#This Row],[KAPACITA SLUŽBY]]/70)*100,2)</f>
        <v>4.21</v>
      </c>
      <c r="AA496">
        <v>9910724</v>
      </c>
      <c r="AB496" t="s">
        <v>606</v>
      </c>
    </row>
    <row r="497" spans="1:28" ht="39.950000000000003" customHeight="1">
      <c r="B497" s="160" t="s">
        <v>730</v>
      </c>
      <c r="C497" s="78">
        <v>0</v>
      </c>
      <c r="D497" s="79" t="s">
        <v>428</v>
      </c>
      <c r="E497" s="80">
        <v>22844660</v>
      </c>
      <c r="F497" s="81" t="s">
        <v>606</v>
      </c>
      <c r="G497" s="82">
        <v>7589579</v>
      </c>
      <c r="H497" s="83">
        <v>1</v>
      </c>
      <c r="I497" s="81" t="s">
        <v>548</v>
      </c>
      <c r="J497" s="81" t="s">
        <v>624</v>
      </c>
      <c r="K497" s="81" t="s">
        <v>636</v>
      </c>
      <c r="L497" s="81" t="s">
        <v>609</v>
      </c>
      <c r="M497" s="84">
        <v>5.5</v>
      </c>
      <c r="N497" s="85">
        <v>5.5</v>
      </c>
      <c r="O497" s="84"/>
      <c r="P497" s="84"/>
      <c r="Q497" s="84"/>
      <c r="R497" s="84"/>
      <c r="S497" s="98">
        <f>Tabulka510591214[[#This Row],[Celkové maximální úvazky]]-Tabulka510591214[[#This Row],[KAPACITA SLUŽBY]]</f>
        <v>2.3600000000000003</v>
      </c>
      <c r="T497">
        <f>ROUND((Tabulka510591214[[#This Row],[KAPACITA SLUŽBY]]/70)*100,2)</f>
        <v>7.86</v>
      </c>
      <c r="AA497">
        <v>7589579</v>
      </c>
      <c r="AB497" t="s">
        <v>606</v>
      </c>
    </row>
    <row r="498" spans="1:28" ht="39.950000000000003" customHeight="1">
      <c r="B498" s="158" t="s">
        <v>605</v>
      </c>
      <c r="C498" s="78">
        <v>1</v>
      </c>
      <c r="D498" s="81" t="s">
        <v>430</v>
      </c>
      <c r="E498" s="80">
        <v>25768255</v>
      </c>
      <c r="F498" s="81" t="s">
        <v>606</v>
      </c>
      <c r="G498" s="82">
        <v>2245564</v>
      </c>
      <c r="H498" s="83">
        <v>1</v>
      </c>
      <c r="I498" s="81" t="s">
        <v>575</v>
      </c>
      <c r="J498" s="81" t="s">
        <v>731</v>
      </c>
      <c r="K498" s="81" t="s">
        <v>732</v>
      </c>
      <c r="L498" s="81" t="s">
        <v>609</v>
      </c>
      <c r="M498" s="84">
        <v>1.5</v>
      </c>
      <c r="N498" s="85">
        <v>1.5</v>
      </c>
      <c r="O498" s="84"/>
      <c r="P498" s="84"/>
      <c r="Q498" s="84"/>
      <c r="R498" s="84"/>
      <c r="S498" s="98">
        <f>Tabulka510591214[[#This Row],[Celkové maximální úvazky]]-Tabulka510591214[[#This Row],[KAPACITA SLUŽBY]]</f>
        <v>0.64000000000000012</v>
      </c>
      <c r="T498">
        <f>ROUND((Tabulka510591214[[#This Row],[KAPACITA SLUŽBY]]/70)*100,2)</f>
        <v>2.14</v>
      </c>
      <c r="AA498">
        <v>2245564</v>
      </c>
      <c r="AB498" t="s">
        <v>606</v>
      </c>
    </row>
    <row r="499" spans="1:28" ht="39.950000000000003" customHeight="1">
      <c r="B499" s="77" t="s">
        <v>605</v>
      </c>
      <c r="C499" s="78">
        <v>0</v>
      </c>
      <c r="D499" s="81" t="s">
        <v>430</v>
      </c>
      <c r="E499" s="80">
        <v>25768255</v>
      </c>
      <c r="F499" s="81" t="s">
        <v>606</v>
      </c>
      <c r="G499" s="82">
        <v>8792484</v>
      </c>
      <c r="H499" s="83">
        <v>1</v>
      </c>
      <c r="I499" s="81" t="s">
        <v>46</v>
      </c>
      <c r="J499" s="81" t="s">
        <v>731</v>
      </c>
      <c r="K499" s="81" t="s">
        <v>608</v>
      </c>
      <c r="L499" s="81" t="s">
        <v>609</v>
      </c>
      <c r="M499" s="84">
        <v>0.1</v>
      </c>
      <c r="N499" s="85">
        <v>0.1</v>
      </c>
      <c r="O499" s="84"/>
      <c r="P499" s="84"/>
      <c r="Q499" s="84"/>
      <c r="R499" s="84"/>
      <c r="S499" s="98">
        <f>Tabulka510591214[[#This Row],[Celkové maximální úvazky]]-Tabulka510591214[[#This Row],[KAPACITA SLUŽBY]]</f>
        <v>4.0000000000000008E-2</v>
      </c>
      <c r="T499">
        <f>ROUND((Tabulka510591214[[#This Row],[KAPACITA SLUŽBY]]/70)*100,2)</f>
        <v>0.14000000000000001</v>
      </c>
      <c r="AA499">
        <v>8792484</v>
      </c>
      <c r="AB499" t="s">
        <v>606</v>
      </c>
    </row>
    <row r="500" spans="1:28" ht="39.950000000000003" customHeight="1">
      <c r="B500" s="77" t="s">
        <v>605</v>
      </c>
      <c r="C500" s="78">
        <v>1</v>
      </c>
      <c r="D500" s="79" t="s">
        <v>432</v>
      </c>
      <c r="E500" s="80">
        <v>26594633</v>
      </c>
      <c r="F500" s="81" t="s">
        <v>606</v>
      </c>
      <c r="G500" s="82">
        <v>9625686</v>
      </c>
      <c r="H500" s="83">
        <v>1</v>
      </c>
      <c r="I500" s="81" t="s">
        <v>291</v>
      </c>
      <c r="J500" s="81" t="s">
        <v>640</v>
      </c>
      <c r="K500" s="81" t="s">
        <v>620</v>
      </c>
      <c r="L500" s="81" t="s">
        <v>609</v>
      </c>
      <c r="M500" s="84">
        <v>3.5</v>
      </c>
      <c r="N500" s="85">
        <v>3.5</v>
      </c>
      <c r="O500" s="84"/>
      <c r="P500" s="84"/>
      <c r="Q500" s="84"/>
      <c r="R500" s="84"/>
      <c r="S500" s="98">
        <f>Tabulka510591214[[#This Row],[Celkové maximální úvazky]]-Tabulka510591214[[#This Row],[KAPACITA SLUŽBY]]</f>
        <v>1.5</v>
      </c>
      <c r="T500">
        <f>ROUND((Tabulka510591214[[#This Row],[KAPACITA SLUŽBY]]/70)*100,2)</f>
        <v>5</v>
      </c>
      <c r="AA500">
        <v>9625686</v>
      </c>
      <c r="AB500" t="s">
        <v>606</v>
      </c>
    </row>
    <row r="501" spans="1:28" ht="39.950000000000003" customHeight="1">
      <c r="B501" s="158" t="s">
        <v>605</v>
      </c>
      <c r="C501" s="78">
        <v>0</v>
      </c>
      <c r="D501" s="79" t="s">
        <v>432</v>
      </c>
      <c r="E501" s="80">
        <v>26594633</v>
      </c>
      <c r="F501" s="81" t="s">
        <v>606</v>
      </c>
      <c r="G501" s="82">
        <v>1582507</v>
      </c>
      <c r="H501" s="83">
        <v>1</v>
      </c>
      <c r="I501" s="81" t="s">
        <v>79</v>
      </c>
      <c r="J501" s="81" t="s">
        <v>656</v>
      </c>
      <c r="K501" s="81" t="s">
        <v>616</v>
      </c>
      <c r="L501" s="81" t="s">
        <v>609</v>
      </c>
      <c r="M501" s="84">
        <v>4</v>
      </c>
      <c r="N501" s="85">
        <v>4</v>
      </c>
      <c r="O501" s="84"/>
      <c r="P501" s="84"/>
      <c r="Q501" s="84"/>
      <c r="R501" s="84"/>
      <c r="S501" s="98">
        <f>Tabulka510591214[[#This Row],[Celkové maximální úvazky]]-Tabulka510591214[[#This Row],[KAPACITA SLUŽBY]]</f>
        <v>1.71</v>
      </c>
      <c r="T501">
        <f>ROUND((Tabulka510591214[[#This Row],[KAPACITA SLUŽBY]]/70)*100,2)</f>
        <v>5.71</v>
      </c>
      <c r="AA501">
        <v>1582507</v>
      </c>
      <c r="AB501" t="s">
        <v>606</v>
      </c>
    </row>
    <row r="502" spans="1:28" ht="39.950000000000003" customHeight="1">
      <c r="B502" s="77" t="s">
        <v>605</v>
      </c>
      <c r="C502" s="78" t="s">
        <v>733</v>
      </c>
      <c r="D502" s="79" t="s">
        <v>432</v>
      </c>
      <c r="E502" s="80">
        <v>26594633</v>
      </c>
      <c r="F502" s="81" t="s">
        <v>606</v>
      </c>
      <c r="G502" s="82">
        <v>9413795</v>
      </c>
      <c r="H502" s="83">
        <v>1</v>
      </c>
      <c r="I502" s="81" t="s">
        <v>79</v>
      </c>
      <c r="J502" s="81" t="s">
        <v>656</v>
      </c>
      <c r="K502" s="81" t="s">
        <v>620</v>
      </c>
      <c r="L502" s="81" t="s">
        <v>609</v>
      </c>
      <c r="M502" s="84">
        <v>5</v>
      </c>
      <c r="N502" s="85">
        <v>5</v>
      </c>
      <c r="O502" s="84"/>
      <c r="P502" s="84"/>
      <c r="Q502" s="84"/>
      <c r="R502" s="84"/>
      <c r="S502" s="98">
        <f>Tabulka510591214[[#This Row],[Celkové maximální úvazky]]-Tabulka510591214[[#This Row],[KAPACITA SLUŽBY]]</f>
        <v>2.1399999999999997</v>
      </c>
      <c r="T502">
        <f>ROUND((Tabulka510591214[[#This Row],[KAPACITA SLUŽBY]]/70)*100,2)</f>
        <v>7.14</v>
      </c>
      <c r="AA502">
        <v>9413795</v>
      </c>
      <c r="AB502" t="s">
        <v>606</v>
      </c>
    </row>
    <row r="503" spans="1:28" ht="39.950000000000003" customHeight="1">
      <c r="B503" s="77" t="s">
        <v>605</v>
      </c>
      <c r="C503" s="78" t="s">
        <v>733</v>
      </c>
      <c r="D503" s="79" t="s">
        <v>432</v>
      </c>
      <c r="E503" s="80">
        <v>26594633</v>
      </c>
      <c r="F503" s="81" t="s">
        <v>606</v>
      </c>
      <c r="G503" s="82">
        <v>6755122</v>
      </c>
      <c r="H503" s="83">
        <v>1</v>
      </c>
      <c r="I503" s="81" t="s">
        <v>46</v>
      </c>
      <c r="J503" s="81" t="s">
        <v>654</v>
      </c>
      <c r="K503" s="81" t="s">
        <v>620</v>
      </c>
      <c r="L503" s="81" t="s">
        <v>609</v>
      </c>
      <c r="M503" s="84">
        <v>2.5</v>
      </c>
      <c r="N503" s="85">
        <v>2.5</v>
      </c>
      <c r="O503" s="84"/>
      <c r="P503" s="84"/>
      <c r="Q503" s="84"/>
      <c r="R503" s="84"/>
      <c r="S503" s="98">
        <f>Tabulka510591214[[#This Row],[Celkové maximální úvazky]]-Tabulka510591214[[#This Row],[KAPACITA SLUŽBY]]</f>
        <v>1.0699999999999998</v>
      </c>
      <c r="T503">
        <f>ROUND((Tabulka510591214[[#This Row],[KAPACITA SLUŽBY]]/70)*100,2)</f>
        <v>3.57</v>
      </c>
      <c r="AA503">
        <v>6755122</v>
      </c>
      <c r="AB503" t="s">
        <v>606</v>
      </c>
    </row>
    <row r="504" spans="1:28" ht="39.950000000000003" customHeight="1">
      <c r="B504" s="77" t="s">
        <v>605</v>
      </c>
      <c r="C504" s="78" t="s">
        <v>733</v>
      </c>
      <c r="D504" s="79" t="s">
        <v>432</v>
      </c>
      <c r="E504" s="80">
        <v>26594633</v>
      </c>
      <c r="F504" s="81" t="s">
        <v>606</v>
      </c>
      <c r="G504" s="82">
        <v>7852453</v>
      </c>
      <c r="H504" s="83">
        <v>1</v>
      </c>
      <c r="I504" s="81" t="s">
        <v>46</v>
      </c>
      <c r="J504" s="81" t="s">
        <v>640</v>
      </c>
      <c r="K504" s="81" t="s">
        <v>620</v>
      </c>
      <c r="L504" s="81" t="s">
        <v>609</v>
      </c>
      <c r="M504" s="84">
        <v>2.5</v>
      </c>
      <c r="N504" s="85">
        <v>2.5</v>
      </c>
      <c r="O504" s="84"/>
      <c r="P504" s="84"/>
      <c r="Q504" s="84"/>
      <c r="R504" s="84"/>
      <c r="S504" s="98">
        <f>Tabulka510591214[[#This Row],[Celkové maximální úvazky]]-Tabulka510591214[[#This Row],[KAPACITA SLUŽBY]]</f>
        <v>1.0699999999999998</v>
      </c>
      <c r="T504">
        <f>ROUND((Tabulka510591214[[#This Row],[KAPACITA SLUŽBY]]/70)*100,2)</f>
        <v>3.57</v>
      </c>
      <c r="AA504">
        <v>7852453</v>
      </c>
      <c r="AB504" t="s">
        <v>606</v>
      </c>
    </row>
    <row r="505" spans="1:28" ht="39.950000000000003" customHeight="1">
      <c r="B505" s="77" t="s">
        <v>605</v>
      </c>
      <c r="C505" s="78" t="s">
        <v>733</v>
      </c>
      <c r="D505" s="79" t="s">
        <v>432</v>
      </c>
      <c r="E505" s="80">
        <v>26594633</v>
      </c>
      <c r="F505" s="81" t="s">
        <v>606</v>
      </c>
      <c r="G505" s="115">
        <v>6732567</v>
      </c>
      <c r="H505" s="83">
        <v>1</v>
      </c>
      <c r="I505" s="81" t="s">
        <v>548</v>
      </c>
      <c r="J505" s="81" t="s">
        <v>624</v>
      </c>
      <c r="K505" s="81" t="s">
        <v>673</v>
      </c>
      <c r="L505" s="81" t="s">
        <v>609</v>
      </c>
      <c r="M505" s="84">
        <v>10.199999999999999</v>
      </c>
      <c r="N505" s="85">
        <v>10.199999999999999</v>
      </c>
      <c r="O505" s="84"/>
      <c r="P505" s="84"/>
      <c r="Q505" s="84"/>
      <c r="R505" s="84"/>
      <c r="S505" s="98">
        <f>Tabulka510591214[[#This Row],[Celkové maximální úvazky]]-Tabulka510591214[[#This Row],[KAPACITA SLUŽBY]]</f>
        <v>4.370000000000001</v>
      </c>
      <c r="T505">
        <f>ROUND((Tabulka510591214[[#This Row],[KAPACITA SLUŽBY]]/70)*100,2)</f>
        <v>14.57</v>
      </c>
      <c r="AA505">
        <v>6732567</v>
      </c>
      <c r="AB505" t="s">
        <v>606</v>
      </c>
    </row>
    <row r="506" spans="1:28" s="128" customFormat="1" ht="39.950000000000003" customHeight="1">
      <c r="A506" s="118"/>
      <c r="B506" s="150" t="s">
        <v>734</v>
      </c>
      <c r="C506" s="120" t="s">
        <v>733</v>
      </c>
      <c r="D506" s="121" t="s">
        <v>432</v>
      </c>
      <c r="E506" s="122">
        <v>26594633</v>
      </c>
      <c r="F506" s="123" t="s">
        <v>606</v>
      </c>
      <c r="G506" s="124" t="s">
        <v>735</v>
      </c>
      <c r="H506" s="125">
        <v>0</v>
      </c>
      <c r="I506" s="123" t="s">
        <v>83</v>
      </c>
      <c r="J506" s="123" t="s">
        <v>640</v>
      </c>
      <c r="K506" s="123" t="s">
        <v>620</v>
      </c>
      <c r="L506" s="123" t="s">
        <v>609</v>
      </c>
      <c r="M506" s="126">
        <v>1.5</v>
      </c>
      <c r="N506" s="85">
        <v>1.5</v>
      </c>
      <c r="O506" s="126"/>
      <c r="P506" s="126"/>
      <c r="Q506" s="126"/>
      <c r="R506" s="126"/>
      <c r="S506" s="127">
        <f>Tabulka510591214[[#This Row],[Celkové maximální úvazky]]-Tabulka510591214[[#This Row],[KAPACITA SLUŽBY]]</f>
        <v>0.64000000000000012</v>
      </c>
      <c r="T506" s="128">
        <f>ROUND((Tabulka510591214[[#This Row],[KAPACITA SLUŽBY]]/70)*100,2)</f>
        <v>2.14</v>
      </c>
      <c r="AA506" s="128" t="s">
        <v>735</v>
      </c>
      <c r="AB506" s="128" t="s">
        <v>606</v>
      </c>
    </row>
    <row r="507" spans="1:28" ht="39.950000000000003" customHeight="1">
      <c r="A507" s="129"/>
      <c r="B507" s="130" t="s">
        <v>605</v>
      </c>
      <c r="C507" s="78" t="s">
        <v>733</v>
      </c>
      <c r="D507" s="79" t="s">
        <v>432</v>
      </c>
      <c r="E507" s="80">
        <v>26594633</v>
      </c>
      <c r="F507" s="81" t="s">
        <v>606</v>
      </c>
      <c r="G507" s="82">
        <v>3532986</v>
      </c>
      <c r="H507" s="83">
        <v>1</v>
      </c>
      <c r="I507" s="81" t="s">
        <v>83</v>
      </c>
      <c r="J507" s="81" t="s">
        <v>640</v>
      </c>
      <c r="K507" s="81" t="s">
        <v>673</v>
      </c>
      <c r="L507" s="81" t="s">
        <v>609</v>
      </c>
      <c r="M507" s="84">
        <v>2.8</v>
      </c>
      <c r="N507" s="85">
        <v>2.8</v>
      </c>
      <c r="O507" s="84"/>
      <c r="P507" s="84"/>
      <c r="Q507" s="84"/>
      <c r="R507" s="84"/>
      <c r="S507" s="98">
        <f>Tabulka510591214[[#This Row],[Celkové maximální úvazky]]-Tabulka510591214[[#This Row],[KAPACITA SLUŽBY]]</f>
        <v>1.2000000000000002</v>
      </c>
      <c r="T507">
        <f>ROUND((Tabulka510591214[[#This Row],[KAPACITA SLUŽBY]]/70)*100,2)</f>
        <v>4</v>
      </c>
      <c r="AA507">
        <v>3532986</v>
      </c>
      <c r="AB507" t="s">
        <v>606</v>
      </c>
    </row>
    <row r="508" spans="1:28" ht="39.950000000000003" customHeight="1">
      <c r="A508" s="129"/>
      <c r="B508" s="130" t="s">
        <v>605</v>
      </c>
      <c r="C508" s="78" t="s">
        <v>733</v>
      </c>
      <c r="D508" s="79" t="s">
        <v>432</v>
      </c>
      <c r="E508" s="80">
        <v>26594633</v>
      </c>
      <c r="F508" s="81" t="s">
        <v>606</v>
      </c>
      <c r="G508" s="82">
        <v>8743277</v>
      </c>
      <c r="H508" s="83">
        <v>1</v>
      </c>
      <c r="I508" s="81" t="s">
        <v>83</v>
      </c>
      <c r="J508" s="81" t="s">
        <v>654</v>
      </c>
      <c r="K508" s="81" t="s">
        <v>620</v>
      </c>
      <c r="L508" s="81" t="s">
        <v>609</v>
      </c>
      <c r="M508" s="84">
        <v>1.5</v>
      </c>
      <c r="N508" s="85">
        <v>1.5</v>
      </c>
      <c r="O508" s="84"/>
      <c r="P508" s="84"/>
      <c r="Q508" s="84"/>
      <c r="R508" s="84"/>
      <c r="S508" s="98">
        <f>Tabulka510591214[[#This Row],[Celkové maximální úvazky]]-Tabulka510591214[[#This Row],[KAPACITA SLUŽBY]]</f>
        <v>0.64000000000000012</v>
      </c>
      <c r="T508">
        <f>ROUND((Tabulka510591214[[#This Row],[KAPACITA SLUŽBY]]/70)*100,2)</f>
        <v>2.14</v>
      </c>
      <c r="AA508">
        <v>8743277</v>
      </c>
      <c r="AB508" t="s">
        <v>606</v>
      </c>
    </row>
    <row r="509" spans="1:28" s="128" customFormat="1" ht="39.950000000000003" customHeight="1">
      <c r="A509" s="118">
        <v>0</v>
      </c>
      <c r="B509" s="119" t="s">
        <v>736</v>
      </c>
      <c r="C509" s="120" t="s">
        <v>733</v>
      </c>
      <c r="D509" s="121" t="s">
        <v>432</v>
      </c>
      <c r="E509" s="122">
        <v>26594633</v>
      </c>
      <c r="F509" s="123" t="s">
        <v>606</v>
      </c>
      <c r="G509" s="124" t="s">
        <v>737</v>
      </c>
      <c r="H509" s="125">
        <v>0</v>
      </c>
      <c r="I509" s="123" t="s">
        <v>83</v>
      </c>
      <c r="J509" s="123" t="s">
        <v>654</v>
      </c>
      <c r="K509" s="123" t="s">
        <v>620</v>
      </c>
      <c r="L509" s="123" t="s">
        <v>609</v>
      </c>
      <c r="M509" s="126">
        <v>2</v>
      </c>
      <c r="N509" s="85">
        <v>2</v>
      </c>
      <c r="O509" s="126"/>
      <c r="P509" s="126"/>
      <c r="Q509" s="126"/>
      <c r="R509" s="126"/>
      <c r="S509" s="127">
        <f>Tabulka510591214[[#This Row],[Celkové maximální úvazky]]-Tabulka510591214[[#This Row],[KAPACITA SLUŽBY]]</f>
        <v>0.85999999999999988</v>
      </c>
      <c r="T509" s="128">
        <f>ROUND((Tabulka510591214[[#This Row],[KAPACITA SLUŽBY]]/70)*100,2)</f>
        <v>2.86</v>
      </c>
      <c r="AA509" s="128" t="s">
        <v>737</v>
      </c>
      <c r="AB509" s="128" t="s">
        <v>606</v>
      </c>
    </row>
    <row r="510" spans="1:28" ht="39.950000000000003" customHeight="1">
      <c r="B510" s="77" t="s">
        <v>605</v>
      </c>
      <c r="C510" s="78">
        <v>1</v>
      </c>
      <c r="D510" s="79" t="s">
        <v>434</v>
      </c>
      <c r="E510" s="80">
        <v>49625624</v>
      </c>
      <c r="F510" s="81" t="s">
        <v>606</v>
      </c>
      <c r="G510" s="82">
        <v>1235371</v>
      </c>
      <c r="H510" s="83">
        <v>1</v>
      </c>
      <c r="I510" s="81" t="s">
        <v>79</v>
      </c>
      <c r="J510" s="81" t="s">
        <v>656</v>
      </c>
      <c r="K510" s="81" t="s">
        <v>608</v>
      </c>
      <c r="L510" s="81" t="s">
        <v>609</v>
      </c>
      <c r="M510" s="84">
        <v>2.98</v>
      </c>
      <c r="N510" s="85">
        <v>2.98</v>
      </c>
      <c r="O510" s="84"/>
      <c r="P510" s="84"/>
      <c r="Q510" s="84"/>
      <c r="R510" s="84"/>
      <c r="S510" s="98">
        <f>Tabulka510591214[[#This Row],[Celkové maximální úvazky]]-Tabulka510591214[[#This Row],[KAPACITA SLUŽBY]]</f>
        <v>1.2799999999999998</v>
      </c>
      <c r="T510">
        <f>ROUND((Tabulka510591214[[#This Row],[KAPACITA SLUŽBY]]/70)*100,2)</f>
        <v>4.26</v>
      </c>
      <c r="AA510">
        <v>1235371</v>
      </c>
      <c r="AB510" t="s">
        <v>606</v>
      </c>
    </row>
    <row r="511" spans="1:28" ht="39.950000000000003" customHeight="1">
      <c r="B511" s="158" t="s">
        <v>605</v>
      </c>
      <c r="C511" s="78">
        <v>0</v>
      </c>
      <c r="D511" s="79" t="s">
        <v>434</v>
      </c>
      <c r="E511" s="80">
        <v>49625624</v>
      </c>
      <c r="F511" s="81" t="s">
        <v>606</v>
      </c>
      <c r="G511" s="82">
        <v>7893300</v>
      </c>
      <c r="H511" s="83">
        <v>1</v>
      </c>
      <c r="I511" s="81" t="s">
        <v>79</v>
      </c>
      <c r="J511" s="81" t="s">
        <v>656</v>
      </c>
      <c r="K511" s="81" t="s">
        <v>638</v>
      </c>
      <c r="L511" s="81" t="s">
        <v>609</v>
      </c>
      <c r="M511" s="84">
        <v>4.21</v>
      </c>
      <c r="N511" s="85">
        <v>4.21</v>
      </c>
      <c r="O511" s="84"/>
      <c r="P511" s="84"/>
      <c r="Q511" s="84"/>
      <c r="R511" s="84"/>
      <c r="S511" s="98">
        <f>Tabulka510591214[[#This Row],[Celkové maximální úvazky]]-Tabulka510591214[[#This Row],[KAPACITA SLUŽBY]]</f>
        <v>1.7999999999999998</v>
      </c>
      <c r="T511">
        <f>ROUND((Tabulka510591214[[#This Row],[KAPACITA SLUŽBY]]/70)*100,2)</f>
        <v>6.01</v>
      </c>
      <c r="AA511">
        <v>7893300</v>
      </c>
      <c r="AB511" t="s">
        <v>606</v>
      </c>
    </row>
    <row r="512" spans="1:28" ht="39.950000000000003" customHeight="1">
      <c r="B512" s="77" t="s">
        <v>605</v>
      </c>
      <c r="C512" s="78">
        <v>0</v>
      </c>
      <c r="D512" s="79" t="s">
        <v>434</v>
      </c>
      <c r="E512" s="80">
        <v>49625624</v>
      </c>
      <c r="F512" s="81" t="s">
        <v>606</v>
      </c>
      <c r="G512" s="82">
        <v>5328826</v>
      </c>
      <c r="H512" s="83">
        <v>1</v>
      </c>
      <c r="I512" s="81" t="s">
        <v>548</v>
      </c>
      <c r="J512" s="81" t="s">
        <v>726</v>
      </c>
      <c r="K512" s="81" t="s">
        <v>738</v>
      </c>
      <c r="L512" s="81" t="s">
        <v>609</v>
      </c>
      <c r="M512" s="84">
        <v>3</v>
      </c>
      <c r="N512" s="85">
        <v>3</v>
      </c>
      <c r="O512" s="84"/>
      <c r="P512" s="84"/>
      <c r="Q512" s="84"/>
      <c r="R512" s="84"/>
      <c r="S512" s="98">
        <f>Tabulka510591214[[#This Row],[Celkové maximální úvazky]]-Tabulka510591214[[#This Row],[KAPACITA SLUŽBY]]</f>
        <v>1.29</v>
      </c>
      <c r="T512">
        <f>ROUND((Tabulka510591214[[#This Row],[KAPACITA SLUŽBY]]/70)*100,2)</f>
        <v>4.29</v>
      </c>
      <c r="AA512">
        <v>5328826</v>
      </c>
      <c r="AB512" t="s">
        <v>606</v>
      </c>
    </row>
    <row r="513" spans="2:28" ht="39.950000000000003" customHeight="1">
      <c r="B513" s="77" t="s">
        <v>605</v>
      </c>
      <c r="C513" s="78">
        <v>1</v>
      </c>
      <c r="D513" s="79" t="s">
        <v>576</v>
      </c>
      <c r="E513" s="80">
        <v>67776779</v>
      </c>
      <c r="F513" s="81" t="s">
        <v>606</v>
      </c>
      <c r="G513" s="82">
        <v>4784957</v>
      </c>
      <c r="H513" s="83">
        <v>1</v>
      </c>
      <c r="I513" s="81" t="s">
        <v>562</v>
      </c>
      <c r="J513" s="81" t="s">
        <v>626</v>
      </c>
      <c r="K513" s="81" t="s">
        <v>638</v>
      </c>
      <c r="L513" s="81" t="s">
        <v>598</v>
      </c>
      <c r="M513" s="99">
        <v>42</v>
      </c>
      <c r="N513" s="99"/>
      <c r="O513" s="99">
        <v>42</v>
      </c>
      <c r="P513" s="99"/>
      <c r="Q513" s="99"/>
      <c r="R513" s="99"/>
      <c r="S513" s="98"/>
      <c r="AA513">
        <v>4784957</v>
      </c>
      <c r="AB513" t="s">
        <v>606</v>
      </c>
    </row>
    <row r="514" spans="2:28" ht="39.950000000000003" customHeight="1">
      <c r="B514" s="77" t="s">
        <v>605</v>
      </c>
      <c r="C514" s="78">
        <v>1</v>
      </c>
      <c r="D514" s="79" t="s">
        <v>436</v>
      </c>
      <c r="E514" s="80">
        <v>47117940</v>
      </c>
      <c r="F514" s="81" t="s">
        <v>621</v>
      </c>
      <c r="G514" s="82">
        <v>1526990</v>
      </c>
      <c r="H514" s="83">
        <v>1</v>
      </c>
      <c r="I514" s="81" t="s">
        <v>37</v>
      </c>
      <c r="J514" s="81" t="s">
        <v>618</v>
      </c>
      <c r="K514" s="81" t="s">
        <v>614</v>
      </c>
      <c r="L514" s="81" t="s">
        <v>609</v>
      </c>
      <c r="M514" s="84">
        <v>8.1999999999999993</v>
      </c>
      <c r="N514" s="85">
        <v>8.1999999999999993</v>
      </c>
      <c r="O514" s="84"/>
      <c r="P514" s="84"/>
      <c r="Q514" s="84"/>
      <c r="R514" s="84"/>
      <c r="S514" s="98">
        <f>Tabulka510591214[[#This Row],[Celkové maximální úvazky]]-Tabulka510591214[[#This Row],[KAPACITA SLUŽBY]]</f>
        <v>3.5100000000000016</v>
      </c>
      <c r="T514">
        <f>ROUND((Tabulka510591214[[#This Row],[KAPACITA SLUŽBY]]/70)*100,2)</f>
        <v>11.71</v>
      </c>
      <c r="AA514">
        <v>1526990</v>
      </c>
      <c r="AB514" t="s">
        <v>621</v>
      </c>
    </row>
    <row r="515" spans="2:28" ht="39.950000000000003" customHeight="1">
      <c r="B515" s="77" t="s">
        <v>605</v>
      </c>
      <c r="C515" s="78">
        <v>1</v>
      </c>
      <c r="D515" s="81" t="s">
        <v>438</v>
      </c>
      <c r="E515" s="80">
        <v>26610965</v>
      </c>
      <c r="F515" s="81" t="s">
        <v>606</v>
      </c>
      <c r="G515" s="82">
        <v>2889229</v>
      </c>
      <c r="H515" s="83">
        <v>1</v>
      </c>
      <c r="I515" s="81" t="s">
        <v>46</v>
      </c>
      <c r="J515" s="81" t="s">
        <v>643</v>
      </c>
      <c r="K515" s="81" t="s">
        <v>658</v>
      </c>
      <c r="L515" s="81" t="s">
        <v>609</v>
      </c>
      <c r="M515" s="84">
        <v>0.8</v>
      </c>
      <c r="N515" s="85">
        <v>0.8</v>
      </c>
      <c r="O515" s="84"/>
      <c r="P515" s="84"/>
      <c r="Q515" s="84"/>
      <c r="R515" s="84"/>
      <c r="S515" s="98">
        <f>Tabulka510591214[[#This Row],[Celkové maximální úvazky]]-Tabulka510591214[[#This Row],[KAPACITA SLUŽBY]]</f>
        <v>0.33999999999999986</v>
      </c>
      <c r="T515">
        <f>ROUND((Tabulka510591214[[#This Row],[KAPACITA SLUŽBY]]/70)*100,2)</f>
        <v>1.1399999999999999</v>
      </c>
      <c r="AA515">
        <v>2889229</v>
      </c>
      <c r="AB515" t="s">
        <v>606</v>
      </c>
    </row>
    <row r="516" spans="2:28" ht="39.950000000000003" customHeight="1">
      <c r="B516" s="77" t="s">
        <v>605</v>
      </c>
      <c r="C516" s="78">
        <v>1</v>
      </c>
      <c r="D516" s="79" t="s">
        <v>440</v>
      </c>
      <c r="E516" s="80">
        <v>68403186</v>
      </c>
      <c r="F516" s="81" t="s">
        <v>606</v>
      </c>
      <c r="G516" s="82">
        <v>5957394</v>
      </c>
      <c r="H516" s="83">
        <v>1</v>
      </c>
      <c r="I516" s="81" t="s">
        <v>46</v>
      </c>
      <c r="J516" s="81" t="s">
        <v>714</v>
      </c>
      <c r="K516" s="81" t="s">
        <v>628</v>
      </c>
      <c r="L516" s="81" t="s">
        <v>609</v>
      </c>
      <c r="M516" s="84">
        <v>0.31</v>
      </c>
      <c r="N516" s="85">
        <v>0.31</v>
      </c>
      <c r="O516" s="84"/>
      <c r="P516" s="84"/>
      <c r="Q516" s="84"/>
      <c r="R516" s="84"/>
      <c r="S516" s="98">
        <f>Tabulka510591214[[#This Row],[Celkové maximální úvazky]]-Tabulka510591214[[#This Row],[KAPACITA SLUŽBY]]</f>
        <v>0.13</v>
      </c>
      <c r="T516">
        <f>ROUND((Tabulka510591214[[#This Row],[KAPACITA SLUŽBY]]/70)*100,2)</f>
        <v>0.44</v>
      </c>
      <c r="AA516">
        <v>5957394</v>
      </c>
      <c r="AB516" t="s">
        <v>606</v>
      </c>
    </row>
    <row r="517" spans="2:28" ht="39.950000000000003" customHeight="1">
      <c r="B517" s="77" t="s">
        <v>605</v>
      </c>
      <c r="C517" s="78">
        <v>0</v>
      </c>
      <c r="D517" s="79" t="s">
        <v>739</v>
      </c>
      <c r="E517" s="80">
        <v>48683183</v>
      </c>
      <c r="F517" s="81" t="s">
        <v>696</v>
      </c>
      <c r="G517" s="82">
        <v>8042930</v>
      </c>
      <c r="H517" s="83">
        <v>1</v>
      </c>
      <c r="I517" s="81" t="s">
        <v>46</v>
      </c>
      <c r="J517" s="81" t="s">
        <v>635</v>
      </c>
      <c r="K517" s="81" t="s">
        <v>638</v>
      </c>
      <c r="L517" s="81" t="s">
        <v>609</v>
      </c>
      <c r="M517" s="84">
        <v>1.78</v>
      </c>
      <c r="N517" s="85">
        <v>1.78</v>
      </c>
      <c r="O517" s="84"/>
      <c r="P517" s="84"/>
      <c r="Q517" s="84"/>
      <c r="R517" s="84"/>
      <c r="S517" s="98">
        <f>Tabulka510591214[[#This Row],[Celkové maximální úvazky]]-Tabulka510591214[[#This Row],[KAPACITA SLUŽBY]]</f>
        <v>0.76</v>
      </c>
      <c r="T517">
        <f>ROUND((Tabulka510591214[[#This Row],[KAPACITA SLUŽBY]]/70)*100,2)</f>
        <v>2.54</v>
      </c>
      <c r="AA517">
        <v>8042930</v>
      </c>
      <c r="AB517" t="s">
        <v>696</v>
      </c>
    </row>
    <row r="518" spans="2:28" ht="39.950000000000003" customHeight="1">
      <c r="B518" s="77" t="s">
        <v>605</v>
      </c>
      <c r="C518" s="78">
        <v>1</v>
      </c>
      <c r="D518" s="79" t="s">
        <v>739</v>
      </c>
      <c r="E518" s="80">
        <v>48683183</v>
      </c>
      <c r="F518" s="81" t="s">
        <v>696</v>
      </c>
      <c r="G518" s="82">
        <v>2775351</v>
      </c>
      <c r="H518" s="83">
        <v>1</v>
      </c>
      <c r="I518" s="81" t="s">
        <v>425</v>
      </c>
      <c r="J518" s="81" t="s">
        <v>635</v>
      </c>
      <c r="K518" s="81" t="s">
        <v>638</v>
      </c>
      <c r="L518" s="81" t="s">
        <v>609</v>
      </c>
      <c r="M518" s="84">
        <v>1.77</v>
      </c>
      <c r="N518" s="85">
        <v>1.77</v>
      </c>
      <c r="O518" s="84"/>
      <c r="P518" s="84"/>
      <c r="Q518" s="84"/>
      <c r="R518" s="84"/>
      <c r="S518" s="98">
        <f>Tabulka510591214[[#This Row],[Celkové maximální úvazky]]-Tabulka510591214[[#This Row],[KAPACITA SLUŽBY]]</f>
        <v>0.75999999999999979</v>
      </c>
      <c r="T518">
        <f>ROUND((Tabulka510591214[[#This Row],[KAPACITA SLUŽBY]]/70)*100,2)</f>
        <v>2.5299999999999998</v>
      </c>
      <c r="AA518">
        <v>2775351</v>
      </c>
      <c r="AB518" t="s">
        <v>696</v>
      </c>
    </row>
    <row r="519" spans="2:28" ht="39.950000000000003" customHeight="1">
      <c r="B519" s="77" t="s">
        <v>605</v>
      </c>
      <c r="C519" s="78">
        <v>0</v>
      </c>
      <c r="D519" s="79" t="s">
        <v>444</v>
      </c>
      <c r="E519" s="80">
        <v>26631628</v>
      </c>
      <c r="F519" s="81" t="s">
        <v>606</v>
      </c>
      <c r="G519" s="82">
        <v>9900930</v>
      </c>
      <c r="H519" s="83">
        <v>1</v>
      </c>
      <c r="I519" s="81" t="s">
        <v>575</v>
      </c>
      <c r="J519" s="81" t="s">
        <v>731</v>
      </c>
      <c r="K519" s="81" t="s">
        <v>740</v>
      </c>
      <c r="L519" s="81" t="s">
        <v>609</v>
      </c>
      <c r="M519" s="84">
        <v>4.0999999999999996</v>
      </c>
      <c r="N519" s="85">
        <v>4.0999999999999996</v>
      </c>
      <c r="O519" s="84"/>
      <c r="P519" s="84"/>
      <c r="Q519" s="84"/>
      <c r="R519" s="84"/>
      <c r="S519" s="98">
        <f>Tabulka510591214[[#This Row],[Celkové maximální úvazky]]-Tabulka510591214[[#This Row],[KAPACITA SLUŽBY]]</f>
        <v>1.7600000000000007</v>
      </c>
      <c r="T519">
        <f>ROUND((Tabulka510591214[[#This Row],[KAPACITA SLUŽBY]]/70)*100,2)</f>
        <v>5.86</v>
      </c>
      <c r="AA519">
        <v>9900930</v>
      </c>
      <c r="AB519" t="s">
        <v>606</v>
      </c>
    </row>
    <row r="520" spans="2:28" ht="39.950000000000003" customHeight="1">
      <c r="B520" s="77" t="s">
        <v>605</v>
      </c>
      <c r="C520" s="78">
        <v>1</v>
      </c>
      <c r="D520" s="79" t="s">
        <v>444</v>
      </c>
      <c r="E520" s="80">
        <v>26631628</v>
      </c>
      <c r="F520" s="81" t="s">
        <v>606</v>
      </c>
      <c r="G520" s="82">
        <v>3461228</v>
      </c>
      <c r="H520" s="83">
        <v>1</v>
      </c>
      <c r="I520" s="81" t="s">
        <v>46</v>
      </c>
      <c r="J520" s="81" t="s">
        <v>635</v>
      </c>
      <c r="K520" s="81" t="s">
        <v>740</v>
      </c>
      <c r="L520" s="81" t="s">
        <v>609</v>
      </c>
      <c r="M520" s="84">
        <v>5.8</v>
      </c>
      <c r="N520" s="85">
        <v>5.8</v>
      </c>
      <c r="O520" s="84"/>
      <c r="P520" s="84"/>
      <c r="Q520" s="84"/>
      <c r="R520" s="84"/>
      <c r="S520" s="98">
        <f>Tabulka510591214[[#This Row],[Celkové maximální úvazky]]-Tabulka510591214[[#This Row],[KAPACITA SLUŽBY]]</f>
        <v>2.4899999999999993</v>
      </c>
      <c r="T520">
        <f>ROUND((Tabulka510591214[[#This Row],[KAPACITA SLUŽBY]]/70)*100,2)</f>
        <v>8.2899999999999991</v>
      </c>
      <c r="AA520">
        <v>3461228</v>
      </c>
      <c r="AB520" t="s">
        <v>606</v>
      </c>
    </row>
    <row r="521" spans="2:28" ht="39.950000000000003" customHeight="1">
      <c r="B521" s="77" t="s">
        <v>605</v>
      </c>
      <c r="C521" s="78">
        <v>1</v>
      </c>
      <c r="D521" s="79" t="s">
        <v>444</v>
      </c>
      <c r="E521" s="80">
        <v>26631628</v>
      </c>
      <c r="F521" s="81" t="s">
        <v>606</v>
      </c>
      <c r="G521" s="161">
        <v>6255871</v>
      </c>
      <c r="H521" s="83">
        <v>1</v>
      </c>
      <c r="I521" s="81" t="s">
        <v>548</v>
      </c>
      <c r="J521" s="81" t="s">
        <v>635</v>
      </c>
      <c r="K521" s="81" t="s">
        <v>740</v>
      </c>
      <c r="L521" s="81" t="s">
        <v>609</v>
      </c>
      <c r="M521" s="84">
        <v>3</v>
      </c>
      <c r="N521" s="85">
        <v>3</v>
      </c>
      <c r="O521" s="84"/>
      <c r="P521" s="84"/>
      <c r="Q521" s="84"/>
      <c r="R521" s="84"/>
      <c r="S521" s="98">
        <f>Tabulka510591214[[#This Row],[Celkové maximální úvazky]]-Tabulka510591214[[#This Row],[KAPACITA SLUŽBY]]</f>
        <v>1.29</v>
      </c>
      <c r="T521">
        <f>ROUND((Tabulka510591214[[#This Row],[KAPACITA SLUŽBY]]/70)*100,2)</f>
        <v>4.29</v>
      </c>
      <c r="AA521">
        <v>6255871</v>
      </c>
      <c r="AB521" t="s">
        <v>606</v>
      </c>
    </row>
    <row r="522" spans="2:28" ht="39.950000000000003" customHeight="1">
      <c r="B522" s="77" t="s">
        <v>605</v>
      </c>
      <c r="C522" s="78">
        <v>1</v>
      </c>
      <c r="D522" s="79" t="s">
        <v>741</v>
      </c>
      <c r="E522" s="80">
        <v>22734155</v>
      </c>
      <c r="F522" s="132" t="s">
        <v>606</v>
      </c>
      <c r="G522" s="162">
        <v>1185111</v>
      </c>
      <c r="H522" s="83">
        <v>1</v>
      </c>
      <c r="I522" s="81" t="s">
        <v>79</v>
      </c>
      <c r="J522" s="81" t="s">
        <v>726</v>
      </c>
      <c r="K522" s="81" t="s">
        <v>625</v>
      </c>
      <c r="L522" s="81" t="s">
        <v>609</v>
      </c>
      <c r="M522" s="84">
        <v>2</v>
      </c>
      <c r="N522" s="85">
        <v>2</v>
      </c>
      <c r="O522" s="84"/>
      <c r="P522" s="84"/>
      <c r="Q522" s="84"/>
      <c r="R522" s="84"/>
      <c r="S522" s="98">
        <f>Tabulka510591214[[#This Row],[Celkové maximální úvazky]]-Tabulka510591214[[#This Row],[KAPACITA SLUŽBY]]</f>
        <v>0.85999999999999988</v>
      </c>
      <c r="T522">
        <f>ROUND((Tabulka510591214[[#This Row],[KAPACITA SLUŽBY]]/70)*100,2)</f>
        <v>2.86</v>
      </c>
      <c r="AA522">
        <v>1185111</v>
      </c>
      <c r="AB522" t="s">
        <v>606</v>
      </c>
    </row>
    <row r="523" spans="2:28" ht="39.950000000000003" customHeight="1">
      <c r="B523" s="77" t="s">
        <v>605</v>
      </c>
      <c r="C523" s="78">
        <v>1</v>
      </c>
      <c r="D523" s="79" t="s">
        <v>741</v>
      </c>
      <c r="E523" s="80">
        <v>22734155</v>
      </c>
      <c r="F523" s="132" t="s">
        <v>606</v>
      </c>
      <c r="G523" s="163">
        <v>8834319</v>
      </c>
      <c r="H523" s="83">
        <v>1</v>
      </c>
      <c r="I523" s="81" t="s">
        <v>548</v>
      </c>
      <c r="J523" s="81" t="s">
        <v>726</v>
      </c>
      <c r="K523" s="81" t="s">
        <v>625</v>
      </c>
      <c r="L523" s="81" t="s">
        <v>609</v>
      </c>
      <c r="M523" s="84">
        <v>3</v>
      </c>
      <c r="N523" s="85">
        <v>3</v>
      </c>
      <c r="O523" s="84"/>
      <c r="P523" s="84"/>
      <c r="Q523" s="84"/>
      <c r="R523" s="84"/>
      <c r="S523" s="98">
        <f>Tabulka510591214[[#This Row],[Celkové maximální úvazky]]-Tabulka510591214[[#This Row],[KAPACITA SLUŽBY]]</f>
        <v>1.29</v>
      </c>
      <c r="T523">
        <f>ROUND((Tabulka510591214[[#This Row],[KAPACITA SLUŽBY]]/70)*100,2)</f>
        <v>4.29</v>
      </c>
      <c r="AA523">
        <v>8834319</v>
      </c>
      <c r="AB523" t="s">
        <v>606</v>
      </c>
    </row>
    <row r="524" spans="2:28" ht="39.950000000000003" customHeight="1">
      <c r="B524" s="77" t="s">
        <v>605</v>
      </c>
      <c r="C524" s="78">
        <v>0</v>
      </c>
      <c r="D524" s="79" t="s">
        <v>446</v>
      </c>
      <c r="E524" s="80">
        <v>26537036</v>
      </c>
      <c r="F524" s="81" t="s">
        <v>606</v>
      </c>
      <c r="G524" s="82">
        <v>5286311</v>
      </c>
      <c r="H524" s="83">
        <v>1</v>
      </c>
      <c r="I524" s="81" t="s">
        <v>46</v>
      </c>
      <c r="J524" s="81" t="s">
        <v>654</v>
      </c>
      <c r="K524" s="81" t="s">
        <v>631</v>
      </c>
      <c r="L524" s="81" t="s">
        <v>609</v>
      </c>
      <c r="M524" s="84">
        <v>2</v>
      </c>
      <c r="N524" s="85">
        <v>2</v>
      </c>
      <c r="O524" s="84"/>
      <c r="P524" s="84"/>
      <c r="Q524" s="84"/>
      <c r="R524" s="84"/>
      <c r="S524" s="98">
        <f>Tabulka510591214[[#This Row],[Celkové maximální úvazky]]-Tabulka510591214[[#This Row],[KAPACITA SLUŽBY]]</f>
        <v>0.85999999999999988</v>
      </c>
      <c r="T524">
        <f>ROUND((Tabulka510591214[[#This Row],[KAPACITA SLUŽBY]]/70)*100,2)</f>
        <v>2.86</v>
      </c>
      <c r="AA524">
        <v>5286311</v>
      </c>
      <c r="AB524" t="s">
        <v>606</v>
      </c>
    </row>
    <row r="525" spans="2:28" ht="39.950000000000003" customHeight="1">
      <c r="B525" s="77" t="s">
        <v>605</v>
      </c>
      <c r="C525" s="78">
        <v>1</v>
      </c>
      <c r="D525" s="79" t="s">
        <v>446</v>
      </c>
      <c r="E525" s="80">
        <v>26537036</v>
      </c>
      <c r="F525" s="81" t="s">
        <v>606</v>
      </c>
      <c r="G525" s="143">
        <v>7058421</v>
      </c>
      <c r="H525" s="83">
        <v>1</v>
      </c>
      <c r="I525" s="81" t="s">
        <v>548</v>
      </c>
      <c r="J525" s="81" t="s">
        <v>624</v>
      </c>
      <c r="K525" s="81" t="s">
        <v>742</v>
      </c>
      <c r="L525" s="81" t="s">
        <v>609</v>
      </c>
      <c r="M525" s="84">
        <v>8</v>
      </c>
      <c r="N525" s="85">
        <v>8</v>
      </c>
      <c r="O525" s="84"/>
      <c r="P525" s="84"/>
      <c r="Q525" s="84"/>
      <c r="R525" s="84"/>
      <c r="S525" s="98">
        <f>Tabulka510591214[[#This Row],[Celkové maximální úvazky]]-Tabulka510591214[[#This Row],[KAPACITA SLUŽBY]]</f>
        <v>3.4299999999999997</v>
      </c>
      <c r="T525">
        <f>ROUND((Tabulka510591214[[#This Row],[KAPACITA SLUŽBY]]/70)*100,2)</f>
        <v>11.43</v>
      </c>
      <c r="AA525">
        <v>7058421</v>
      </c>
      <c r="AB525" t="s">
        <v>606</v>
      </c>
    </row>
    <row r="526" spans="2:28" ht="39.950000000000003" customHeight="1">
      <c r="B526" s="77" t="s">
        <v>605</v>
      </c>
      <c r="C526" s="78">
        <v>0</v>
      </c>
      <c r="D526" s="79" t="s">
        <v>446</v>
      </c>
      <c r="E526" s="80">
        <v>26537036</v>
      </c>
      <c r="F526" s="81" t="s">
        <v>606</v>
      </c>
      <c r="G526" s="82">
        <v>2017666</v>
      </c>
      <c r="H526" s="83">
        <v>1</v>
      </c>
      <c r="I526" s="81" t="s">
        <v>414</v>
      </c>
      <c r="J526" s="81" t="s">
        <v>654</v>
      </c>
      <c r="K526" s="81" t="s">
        <v>631</v>
      </c>
      <c r="L526" s="81" t="s">
        <v>609</v>
      </c>
      <c r="M526" s="84">
        <v>6.4</v>
      </c>
      <c r="N526" s="85">
        <v>6.4</v>
      </c>
      <c r="O526" s="84"/>
      <c r="P526" s="84"/>
      <c r="Q526" s="84"/>
      <c r="R526" s="84"/>
      <c r="S526" s="98">
        <f>Tabulka510591214[[#This Row],[Celkové maximální úvazky]]-Tabulka510591214[[#This Row],[KAPACITA SLUŽBY]]</f>
        <v>2.74</v>
      </c>
      <c r="T526">
        <f>ROUND((Tabulka510591214[[#This Row],[KAPACITA SLUŽBY]]/70)*100,2)</f>
        <v>9.14</v>
      </c>
      <c r="AA526">
        <v>2017666</v>
      </c>
      <c r="AB526" t="s">
        <v>606</v>
      </c>
    </row>
    <row r="527" spans="2:28" ht="39.950000000000003" customHeight="1">
      <c r="B527" s="77" t="s">
        <v>605</v>
      </c>
      <c r="C527" s="78">
        <v>0</v>
      </c>
      <c r="D527" s="79" t="s">
        <v>446</v>
      </c>
      <c r="E527" s="80">
        <v>26537036</v>
      </c>
      <c r="F527" s="81" t="s">
        <v>606</v>
      </c>
      <c r="G527" s="82">
        <v>5489671</v>
      </c>
      <c r="H527" s="83">
        <v>1</v>
      </c>
      <c r="I527" s="81" t="s">
        <v>83</v>
      </c>
      <c r="J527" s="81" t="s">
        <v>654</v>
      </c>
      <c r="K527" s="81" t="s">
        <v>742</v>
      </c>
      <c r="L527" s="81" t="s">
        <v>609</v>
      </c>
      <c r="M527" s="84">
        <v>3.2</v>
      </c>
      <c r="N527" s="85">
        <v>3.2</v>
      </c>
      <c r="O527" s="84"/>
      <c r="P527" s="84"/>
      <c r="Q527" s="84"/>
      <c r="R527" s="84"/>
      <c r="S527" s="98">
        <f>Tabulka510591214[[#This Row],[Celkové maximální úvazky]]-Tabulka510591214[[#This Row],[KAPACITA SLUŽBY]]</f>
        <v>1.37</v>
      </c>
      <c r="T527">
        <f>ROUND((Tabulka510591214[[#This Row],[KAPACITA SLUŽBY]]/70)*100,2)</f>
        <v>4.57</v>
      </c>
      <c r="AA527">
        <v>5489671</v>
      </c>
      <c r="AB527" t="s">
        <v>606</v>
      </c>
    </row>
    <row r="528" spans="2:28" ht="39.950000000000003" customHeight="1">
      <c r="B528" s="77" t="s">
        <v>605</v>
      </c>
      <c r="C528" s="78">
        <v>0</v>
      </c>
      <c r="D528" s="79" t="s">
        <v>448</v>
      </c>
      <c r="E528" s="80">
        <v>68996543</v>
      </c>
      <c r="F528" s="81" t="s">
        <v>606</v>
      </c>
      <c r="G528" s="82">
        <v>4653916</v>
      </c>
      <c r="H528" s="83">
        <v>1</v>
      </c>
      <c r="I528" s="81" t="s">
        <v>46</v>
      </c>
      <c r="J528" s="81" t="s">
        <v>714</v>
      </c>
      <c r="K528" s="81" t="s">
        <v>655</v>
      </c>
      <c r="L528" s="81" t="s">
        <v>609</v>
      </c>
      <c r="M528" s="84">
        <v>0.5</v>
      </c>
      <c r="N528" s="85">
        <v>0.5</v>
      </c>
      <c r="O528" s="84"/>
      <c r="P528" s="84"/>
      <c r="Q528" s="84"/>
      <c r="R528" s="84"/>
      <c r="S528" s="98">
        <f>Tabulka510591214[[#This Row],[Celkové maximální úvazky]]-Tabulka510591214[[#This Row],[KAPACITA SLUŽBY]]</f>
        <v>0.20999999999999996</v>
      </c>
      <c r="T528">
        <f>ROUND((Tabulka510591214[[#This Row],[KAPACITA SLUŽBY]]/70)*100,2)</f>
        <v>0.71</v>
      </c>
      <c r="AA528">
        <v>4653916</v>
      </c>
      <c r="AB528" t="s">
        <v>606</v>
      </c>
    </row>
    <row r="529" spans="2:28" ht="39.950000000000003" customHeight="1">
      <c r="B529" s="77" t="s">
        <v>605</v>
      </c>
      <c r="C529" s="78">
        <v>0</v>
      </c>
      <c r="D529" s="79" t="s">
        <v>448</v>
      </c>
      <c r="E529" s="80">
        <v>68996543</v>
      </c>
      <c r="F529" s="81" t="s">
        <v>606</v>
      </c>
      <c r="G529" s="115">
        <v>2199417</v>
      </c>
      <c r="H529" s="83">
        <v>1</v>
      </c>
      <c r="I529" s="81" t="s">
        <v>548</v>
      </c>
      <c r="J529" s="81" t="s">
        <v>714</v>
      </c>
      <c r="K529" s="81" t="s">
        <v>655</v>
      </c>
      <c r="L529" s="81" t="s">
        <v>609</v>
      </c>
      <c r="M529" s="84">
        <v>2</v>
      </c>
      <c r="N529" s="85">
        <v>2</v>
      </c>
      <c r="O529" s="84"/>
      <c r="P529" s="84"/>
      <c r="Q529" s="84"/>
      <c r="R529" s="84"/>
      <c r="S529" s="98">
        <f>Tabulka510591214[[#This Row],[Celkové maximální úvazky]]-Tabulka510591214[[#This Row],[KAPACITA SLUŽBY]]</f>
        <v>0.85999999999999988</v>
      </c>
      <c r="T529">
        <f>ROUND((Tabulka510591214[[#This Row],[KAPACITA SLUŽBY]]/70)*100,2)</f>
        <v>2.86</v>
      </c>
      <c r="AA529">
        <v>2199417</v>
      </c>
      <c r="AB529" t="s">
        <v>606</v>
      </c>
    </row>
    <row r="530" spans="2:28" ht="39.950000000000003" customHeight="1">
      <c r="B530" s="77" t="s">
        <v>605</v>
      </c>
      <c r="C530" s="78">
        <v>1</v>
      </c>
      <c r="D530" s="79" t="s">
        <v>448</v>
      </c>
      <c r="E530" s="80">
        <v>68996543</v>
      </c>
      <c r="F530" s="81" t="s">
        <v>606</v>
      </c>
      <c r="G530" s="82">
        <v>3815438</v>
      </c>
      <c r="H530" s="83">
        <v>1</v>
      </c>
      <c r="I530" s="81" t="s">
        <v>83</v>
      </c>
      <c r="J530" s="81" t="s">
        <v>654</v>
      </c>
      <c r="K530" s="81" t="s">
        <v>655</v>
      </c>
      <c r="L530" s="81" t="s">
        <v>609</v>
      </c>
      <c r="M530" s="84">
        <v>2</v>
      </c>
      <c r="N530" s="85">
        <v>2</v>
      </c>
      <c r="O530" s="84"/>
      <c r="P530" s="84"/>
      <c r="Q530" s="84"/>
      <c r="R530" s="84"/>
      <c r="S530" s="98">
        <f>Tabulka510591214[[#This Row],[Celkové maximální úvazky]]-Tabulka510591214[[#This Row],[KAPACITA SLUŽBY]]</f>
        <v>0.85999999999999988</v>
      </c>
      <c r="T530">
        <f>ROUND((Tabulka510591214[[#This Row],[KAPACITA SLUŽBY]]/70)*100,2)</f>
        <v>2.86</v>
      </c>
      <c r="AA530">
        <v>3815438</v>
      </c>
      <c r="AB530" t="s">
        <v>606</v>
      </c>
    </row>
    <row r="531" spans="2:28" ht="39.950000000000003" customHeight="1">
      <c r="B531" s="77" t="s">
        <v>605</v>
      </c>
      <c r="C531" s="78">
        <v>0</v>
      </c>
      <c r="D531" s="79" t="s">
        <v>450</v>
      </c>
      <c r="E531" s="80">
        <v>24312355</v>
      </c>
      <c r="F531" s="81" t="s">
        <v>606</v>
      </c>
      <c r="G531" s="82">
        <v>4706981</v>
      </c>
      <c r="H531" s="83">
        <v>1</v>
      </c>
      <c r="I531" s="81" t="s">
        <v>46</v>
      </c>
      <c r="J531" s="81" t="s">
        <v>618</v>
      </c>
      <c r="K531" s="81" t="s">
        <v>658</v>
      </c>
      <c r="L531" s="81" t="s">
        <v>609</v>
      </c>
      <c r="M531" s="84">
        <v>2</v>
      </c>
      <c r="N531" s="85">
        <v>2</v>
      </c>
      <c r="O531" s="84"/>
      <c r="P531" s="84"/>
      <c r="Q531" s="84"/>
      <c r="R531" s="84"/>
      <c r="S531" s="98">
        <f>Tabulka510591214[[#This Row],[Celkové maximální úvazky]]-Tabulka510591214[[#This Row],[KAPACITA SLUŽBY]]</f>
        <v>0.85999999999999988</v>
      </c>
      <c r="T531">
        <f>ROUND((Tabulka510591214[[#This Row],[KAPACITA SLUŽBY]]/70)*100,2)</f>
        <v>2.86</v>
      </c>
      <c r="AA531">
        <v>4706981</v>
      </c>
      <c r="AB531" t="s">
        <v>606</v>
      </c>
    </row>
    <row r="532" spans="2:28" ht="39.950000000000003" customHeight="1">
      <c r="B532" s="77" t="s">
        <v>605</v>
      </c>
      <c r="C532" s="78">
        <v>1</v>
      </c>
      <c r="D532" s="79" t="s">
        <v>450</v>
      </c>
      <c r="E532" s="80">
        <v>24312355</v>
      </c>
      <c r="F532" s="81" t="s">
        <v>606</v>
      </c>
      <c r="G532" s="82">
        <v>1059158</v>
      </c>
      <c r="H532" s="83">
        <v>1</v>
      </c>
      <c r="I532" s="81" t="s">
        <v>27</v>
      </c>
      <c r="J532" s="81" t="s">
        <v>681</v>
      </c>
      <c r="K532" s="81" t="s">
        <v>658</v>
      </c>
      <c r="L532" s="81" t="s">
        <v>609</v>
      </c>
      <c r="M532" s="84">
        <v>11</v>
      </c>
      <c r="N532" s="85">
        <v>11</v>
      </c>
      <c r="O532" s="84"/>
      <c r="P532" s="84"/>
      <c r="Q532" s="84"/>
      <c r="R532" s="84"/>
      <c r="S532" s="98">
        <f>Tabulka510591214[[#This Row],[Celkové maximální úvazky]]-Tabulka510591214[[#This Row],[KAPACITA SLUŽBY]]</f>
        <v>4.7100000000000009</v>
      </c>
      <c r="T532">
        <f>ROUND((Tabulka510591214[[#This Row],[KAPACITA SLUŽBY]]/70)*100,2)</f>
        <v>15.71</v>
      </c>
      <c r="AA532">
        <v>1059158</v>
      </c>
      <c r="AB532" t="s">
        <v>606</v>
      </c>
    </row>
    <row r="533" spans="2:28" ht="39.950000000000003" customHeight="1">
      <c r="B533" s="77" t="s">
        <v>605</v>
      </c>
      <c r="C533" s="78">
        <v>1</v>
      </c>
      <c r="D533" s="79" t="s">
        <v>452</v>
      </c>
      <c r="E533" s="80">
        <v>71209310</v>
      </c>
      <c r="F533" s="81" t="s">
        <v>632</v>
      </c>
      <c r="G533" s="82">
        <v>7617221</v>
      </c>
      <c r="H533" s="83">
        <v>1</v>
      </c>
      <c r="I533" s="81" t="s">
        <v>49</v>
      </c>
      <c r="J533" s="81" t="s">
        <v>607</v>
      </c>
      <c r="K533" s="81" t="s">
        <v>617</v>
      </c>
      <c r="L533" s="81" t="s">
        <v>598</v>
      </c>
      <c r="M533" s="99">
        <v>30</v>
      </c>
      <c r="N533" s="99"/>
      <c r="O533" s="99">
        <v>30</v>
      </c>
      <c r="P533" s="99"/>
      <c r="Q533" s="99"/>
      <c r="R533" s="99"/>
      <c r="S533" s="98"/>
      <c r="AA533">
        <v>7617221</v>
      </c>
      <c r="AB533" t="s">
        <v>632</v>
      </c>
    </row>
    <row r="534" spans="2:28" ht="39.950000000000003" customHeight="1">
      <c r="B534" s="77" t="s">
        <v>605</v>
      </c>
      <c r="C534" s="78">
        <v>0</v>
      </c>
      <c r="D534" s="79" t="s">
        <v>452</v>
      </c>
      <c r="E534" s="80">
        <v>71209310</v>
      </c>
      <c r="F534" s="81" t="s">
        <v>632</v>
      </c>
      <c r="G534" s="82">
        <v>7917169</v>
      </c>
      <c r="H534" s="83">
        <v>1</v>
      </c>
      <c r="I534" s="81" t="s">
        <v>50</v>
      </c>
      <c r="J534" s="81" t="s">
        <v>633</v>
      </c>
      <c r="K534" s="81" t="s">
        <v>617</v>
      </c>
      <c r="L534" s="81" t="s">
        <v>598</v>
      </c>
      <c r="M534" s="99">
        <v>12</v>
      </c>
      <c r="N534" s="99"/>
      <c r="O534" s="99">
        <v>12</v>
      </c>
      <c r="P534" s="99"/>
      <c r="Q534" s="99"/>
      <c r="R534" s="99"/>
      <c r="S534" s="98"/>
      <c r="AA534">
        <v>7917169</v>
      </c>
      <c r="AB534" t="s">
        <v>632</v>
      </c>
    </row>
    <row r="535" spans="2:28" ht="39.950000000000003" customHeight="1">
      <c r="B535" s="100" t="s">
        <v>605</v>
      </c>
      <c r="C535" s="78">
        <v>1</v>
      </c>
      <c r="D535" s="102" t="s">
        <v>578</v>
      </c>
      <c r="E535" s="103">
        <v>27903508</v>
      </c>
      <c r="F535" s="104" t="s">
        <v>606</v>
      </c>
      <c r="G535" s="162">
        <v>6255172</v>
      </c>
      <c r="H535" s="83">
        <v>1</v>
      </c>
      <c r="I535" s="104" t="s">
        <v>21</v>
      </c>
      <c r="J535" s="104" t="s">
        <v>633</v>
      </c>
      <c r="K535" s="104" t="s">
        <v>658</v>
      </c>
      <c r="L535" s="104" t="s">
        <v>629</v>
      </c>
      <c r="M535" s="164">
        <v>1520</v>
      </c>
      <c r="N535" s="164"/>
      <c r="O535" s="164"/>
      <c r="P535" s="107">
        <v>1520</v>
      </c>
      <c r="Q535" s="164"/>
      <c r="R535" s="164"/>
      <c r="S535" s="98"/>
      <c r="AA535">
        <v>6255172</v>
      </c>
      <c r="AB535" t="s">
        <v>606</v>
      </c>
    </row>
    <row r="536" spans="2:28" ht="39.950000000000003" customHeight="1">
      <c r="B536" s="77" t="s">
        <v>605</v>
      </c>
      <c r="C536" s="78">
        <v>0</v>
      </c>
      <c r="D536" s="79" t="s">
        <v>578</v>
      </c>
      <c r="E536" s="80">
        <v>27903508</v>
      </c>
      <c r="F536" s="81" t="s">
        <v>606</v>
      </c>
      <c r="G536" s="82">
        <v>7671518</v>
      </c>
      <c r="H536" s="83">
        <v>1</v>
      </c>
      <c r="I536" s="81" t="s">
        <v>422</v>
      </c>
      <c r="J536" s="81" t="s">
        <v>633</v>
      </c>
      <c r="K536" s="81" t="s">
        <v>743</v>
      </c>
      <c r="L536" s="81" t="s">
        <v>609</v>
      </c>
      <c r="M536" s="84">
        <v>8</v>
      </c>
      <c r="N536" s="85">
        <v>8</v>
      </c>
      <c r="O536" s="84"/>
      <c r="P536" s="84"/>
      <c r="Q536" s="84"/>
      <c r="R536" s="84"/>
      <c r="S536" s="98">
        <f>Tabulka510591214[[#This Row],[Celkové maximální úvazky]]-Tabulka510591214[[#This Row],[KAPACITA SLUŽBY]]</f>
        <v>3.4299999999999997</v>
      </c>
      <c r="T536">
        <f>ROUND((Tabulka510591214[[#This Row],[KAPACITA SLUŽBY]]/70)*100,2)</f>
        <v>11.43</v>
      </c>
      <c r="AA536">
        <v>7671518</v>
      </c>
      <c r="AB536" t="s">
        <v>606</v>
      </c>
    </row>
    <row r="537" spans="2:28" ht="39.950000000000003" customHeight="1">
      <c r="B537" s="77" t="s">
        <v>605</v>
      </c>
      <c r="C537" s="78">
        <v>1</v>
      </c>
      <c r="D537" s="79" t="s">
        <v>578</v>
      </c>
      <c r="E537" s="80">
        <v>27903508</v>
      </c>
      <c r="F537" s="81" t="s">
        <v>606</v>
      </c>
      <c r="G537" s="115">
        <v>6318138</v>
      </c>
      <c r="H537" s="83">
        <v>1</v>
      </c>
      <c r="I537" s="81" t="s">
        <v>414</v>
      </c>
      <c r="J537" s="81" t="s">
        <v>633</v>
      </c>
      <c r="K537" s="81" t="s">
        <v>743</v>
      </c>
      <c r="L537" s="81" t="s">
        <v>609</v>
      </c>
      <c r="M537" s="84">
        <v>13.5</v>
      </c>
      <c r="N537" s="85">
        <v>13.5</v>
      </c>
      <c r="O537" s="84"/>
      <c r="P537" s="84"/>
      <c r="Q537" s="84"/>
      <c r="R537" s="84"/>
      <c r="S537" s="98">
        <f>Tabulka510591214[[#This Row],[Celkové maximální úvazky]]-Tabulka510591214[[#This Row],[KAPACITA SLUŽBY]]</f>
        <v>5.7899999999999991</v>
      </c>
      <c r="T537">
        <f>ROUND((Tabulka510591214[[#This Row],[KAPACITA SLUŽBY]]/70)*100,2)</f>
        <v>19.29</v>
      </c>
      <c r="AA537">
        <v>6318138</v>
      </c>
      <c r="AB537" t="s">
        <v>606</v>
      </c>
    </row>
    <row r="538" spans="2:28" ht="39.950000000000003" customHeight="1">
      <c r="B538" s="77" t="s">
        <v>605</v>
      </c>
      <c r="C538" s="78">
        <v>1</v>
      </c>
      <c r="D538" s="79" t="s">
        <v>454</v>
      </c>
      <c r="E538" s="80">
        <v>24297933</v>
      </c>
      <c r="F538" s="165" t="s">
        <v>621</v>
      </c>
      <c r="G538" s="82">
        <v>7299257</v>
      </c>
      <c r="H538" s="83">
        <v>1</v>
      </c>
      <c r="I538" s="81" t="s">
        <v>30</v>
      </c>
      <c r="J538" s="81" t="s">
        <v>618</v>
      </c>
      <c r="K538" s="81" t="s">
        <v>608</v>
      </c>
      <c r="L538" s="81" t="s">
        <v>598</v>
      </c>
      <c r="M538" s="99">
        <v>12</v>
      </c>
      <c r="N538" s="99"/>
      <c r="O538" s="99">
        <v>12</v>
      </c>
      <c r="P538" s="99"/>
      <c r="Q538" s="99"/>
      <c r="R538" s="99"/>
      <c r="S538" s="98"/>
      <c r="AA538">
        <v>7299257</v>
      </c>
      <c r="AB538" t="s">
        <v>621</v>
      </c>
    </row>
    <row r="539" spans="2:28" ht="39.950000000000003" customHeight="1">
      <c r="B539" s="77" t="s">
        <v>605</v>
      </c>
      <c r="C539" s="78">
        <v>0</v>
      </c>
      <c r="D539" s="113" t="s">
        <v>458</v>
      </c>
      <c r="E539" s="80">
        <v>70845387</v>
      </c>
      <c r="F539" s="81" t="s">
        <v>606</v>
      </c>
      <c r="G539" s="82">
        <v>8263485</v>
      </c>
      <c r="H539" s="83">
        <v>1</v>
      </c>
      <c r="I539" s="81" t="s">
        <v>291</v>
      </c>
      <c r="J539" s="81" t="s">
        <v>640</v>
      </c>
      <c r="K539" s="81" t="s">
        <v>638</v>
      </c>
      <c r="L539" s="81" t="s">
        <v>609</v>
      </c>
      <c r="M539" s="84">
        <v>4</v>
      </c>
      <c r="N539" s="85">
        <v>4</v>
      </c>
      <c r="O539" s="84"/>
      <c r="P539" s="84"/>
      <c r="Q539" s="84"/>
      <c r="R539" s="84"/>
      <c r="S539" s="98">
        <f>Tabulka510591214[[#This Row],[Celkové maximální úvazky]]-Tabulka510591214[[#This Row],[KAPACITA SLUŽBY]]</f>
        <v>1.71</v>
      </c>
      <c r="T539">
        <f>ROUND((Tabulka510591214[[#This Row],[KAPACITA SLUŽBY]]/70)*100,2)</f>
        <v>5.71</v>
      </c>
      <c r="AA539">
        <v>8263485</v>
      </c>
      <c r="AB539" t="s">
        <v>606</v>
      </c>
    </row>
    <row r="540" spans="2:28" ht="39.950000000000003" customHeight="1">
      <c r="B540" s="77" t="s">
        <v>605</v>
      </c>
      <c r="C540" s="78">
        <v>1</v>
      </c>
      <c r="D540" s="79" t="s">
        <v>458</v>
      </c>
      <c r="E540" s="80">
        <v>70845387</v>
      </c>
      <c r="F540" s="81" t="s">
        <v>606</v>
      </c>
      <c r="G540" s="82">
        <v>8363578</v>
      </c>
      <c r="H540" s="83">
        <v>1</v>
      </c>
      <c r="I540" s="81" t="s">
        <v>79</v>
      </c>
      <c r="J540" s="81" t="s">
        <v>656</v>
      </c>
      <c r="K540" s="81" t="s">
        <v>655</v>
      </c>
      <c r="L540" s="81" t="s">
        <v>609</v>
      </c>
      <c r="M540" s="84">
        <v>5.15</v>
      </c>
      <c r="N540" s="85">
        <v>5.15</v>
      </c>
      <c r="O540" s="84"/>
      <c r="P540" s="84"/>
      <c r="Q540" s="84"/>
      <c r="R540" s="84"/>
      <c r="S540" s="98">
        <f>Tabulka510591214[[#This Row],[Celkové maximální úvazky]]-Tabulka510591214[[#This Row],[KAPACITA SLUŽBY]]</f>
        <v>2.21</v>
      </c>
      <c r="T540">
        <f>ROUND((Tabulka510591214[[#This Row],[KAPACITA SLUŽBY]]/70)*100,2)</f>
        <v>7.36</v>
      </c>
      <c r="AA540">
        <v>8363578</v>
      </c>
      <c r="AB540" t="s">
        <v>606</v>
      </c>
    </row>
    <row r="541" spans="2:28" ht="39.950000000000003" customHeight="1">
      <c r="B541" s="77" t="s">
        <v>605</v>
      </c>
      <c r="C541" s="78">
        <v>0</v>
      </c>
      <c r="D541" s="79" t="s">
        <v>458</v>
      </c>
      <c r="E541" s="80">
        <v>70845387</v>
      </c>
      <c r="F541" s="81" t="s">
        <v>606</v>
      </c>
      <c r="G541" s="82">
        <v>6381011</v>
      </c>
      <c r="H541" s="83">
        <v>1</v>
      </c>
      <c r="I541" s="81" t="s">
        <v>46</v>
      </c>
      <c r="J541" s="81" t="s">
        <v>656</v>
      </c>
      <c r="K541" s="81" t="s">
        <v>655</v>
      </c>
      <c r="L541" s="81" t="s">
        <v>609</v>
      </c>
      <c r="M541" s="84">
        <v>4</v>
      </c>
      <c r="N541" s="85">
        <v>4</v>
      </c>
      <c r="O541" s="84"/>
      <c r="P541" s="84"/>
      <c r="Q541" s="84"/>
      <c r="R541" s="84"/>
      <c r="S541" s="98">
        <f>Tabulka510591214[[#This Row],[Celkové maximální úvazky]]-Tabulka510591214[[#This Row],[KAPACITA SLUŽBY]]</f>
        <v>1.71</v>
      </c>
      <c r="T541">
        <f>ROUND((Tabulka510591214[[#This Row],[KAPACITA SLUŽBY]]/70)*100,2)</f>
        <v>5.71</v>
      </c>
      <c r="AA541">
        <v>6381011</v>
      </c>
      <c r="AB541" t="s">
        <v>606</v>
      </c>
    </row>
    <row r="542" spans="2:28" ht="39.950000000000003" customHeight="1">
      <c r="B542" s="77" t="s">
        <v>605</v>
      </c>
      <c r="C542" s="78">
        <v>0</v>
      </c>
      <c r="D542" s="79" t="s">
        <v>458</v>
      </c>
      <c r="E542" s="80">
        <v>70845387</v>
      </c>
      <c r="F542" s="81" t="s">
        <v>606</v>
      </c>
      <c r="G542" s="82">
        <v>6586559</v>
      </c>
      <c r="H542" s="83">
        <v>1</v>
      </c>
      <c r="I542" s="81" t="s">
        <v>83</v>
      </c>
      <c r="J542" s="81" t="s">
        <v>640</v>
      </c>
      <c r="K542" s="81" t="s">
        <v>744</v>
      </c>
      <c r="L542" s="81" t="s">
        <v>609</v>
      </c>
      <c r="M542" s="84">
        <v>5</v>
      </c>
      <c r="N542" s="85">
        <v>5</v>
      </c>
      <c r="O542" s="84"/>
      <c r="P542" s="84"/>
      <c r="Q542" s="84"/>
      <c r="R542" s="84"/>
      <c r="S542" s="98">
        <f>Tabulka510591214[[#This Row],[Celkové maximální úvazky]]-Tabulka510591214[[#This Row],[KAPACITA SLUŽBY]]</f>
        <v>2.1399999999999997</v>
      </c>
      <c r="T542">
        <f>ROUND((Tabulka510591214[[#This Row],[KAPACITA SLUŽBY]]/70)*100,2)</f>
        <v>7.14</v>
      </c>
      <c r="AA542">
        <v>6586559</v>
      </c>
      <c r="AB542" t="s">
        <v>606</v>
      </c>
    </row>
    <row r="543" spans="2:28" ht="39.950000000000003" customHeight="1">
      <c r="B543" s="77" t="s">
        <v>605</v>
      </c>
      <c r="C543" s="78">
        <v>1</v>
      </c>
      <c r="D543" s="81" t="s">
        <v>745</v>
      </c>
      <c r="E543" s="80" t="s">
        <v>461</v>
      </c>
      <c r="F543" s="81" t="s">
        <v>621</v>
      </c>
      <c r="G543" s="110">
        <v>5184385</v>
      </c>
      <c r="H543" s="83">
        <v>1</v>
      </c>
      <c r="I543" s="81" t="s">
        <v>30</v>
      </c>
      <c r="J543" s="81" t="s">
        <v>618</v>
      </c>
      <c r="K543" s="81" t="s">
        <v>620</v>
      </c>
      <c r="L543" s="81" t="s">
        <v>598</v>
      </c>
      <c r="M543" s="99">
        <v>24</v>
      </c>
      <c r="N543" s="99"/>
      <c r="O543" s="99">
        <v>24</v>
      </c>
      <c r="P543" s="99"/>
      <c r="Q543" s="99"/>
      <c r="R543" s="99"/>
      <c r="S543" s="98"/>
      <c r="AA543">
        <v>5184385</v>
      </c>
      <c r="AB543" t="s">
        <v>621</v>
      </c>
    </row>
    <row r="544" spans="2:28" ht="39.950000000000003" customHeight="1">
      <c r="B544" s="77" t="s">
        <v>605</v>
      </c>
      <c r="C544" s="78">
        <v>0</v>
      </c>
      <c r="D544" s="81" t="s">
        <v>745</v>
      </c>
      <c r="E544" s="80" t="s">
        <v>461</v>
      </c>
      <c r="F544" s="81" t="s">
        <v>621</v>
      </c>
      <c r="G544" s="110">
        <v>3091142</v>
      </c>
      <c r="H544" s="83">
        <v>1</v>
      </c>
      <c r="I544" s="81" t="s">
        <v>610</v>
      </c>
      <c r="J544" s="81" t="s">
        <v>618</v>
      </c>
      <c r="K544" s="81" t="s">
        <v>620</v>
      </c>
      <c r="L544" s="81" t="s">
        <v>598</v>
      </c>
      <c r="M544" s="99">
        <v>10</v>
      </c>
      <c r="N544" s="99"/>
      <c r="O544" s="99">
        <v>10</v>
      </c>
      <c r="P544" s="99"/>
      <c r="Q544" s="99"/>
      <c r="R544" s="99"/>
      <c r="S544" s="98"/>
      <c r="AA544">
        <v>3091142</v>
      </c>
      <c r="AB544" t="s">
        <v>621</v>
      </c>
    </row>
    <row r="545" spans="2:28" ht="39.950000000000003" customHeight="1">
      <c r="B545" s="77" t="s">
        <v>605</v>
      </c>
      <c r="C545" s="78">
        <v>1</v>
      </c>
      <c r="D545" s="81" t="s">
        <v>462</v>
      </c>
      <c r="E545" s="80" t="s">
        <v>463</v>
      </c>
      <c r="F545" s="81" t="s">
        <v>621</v>
      </c>
      <c r="G545" s="110">
        <v>8860217</v>
      </c>
      <c r="H545" s="83">
        <v>1</v>
      </c>
      <c r="I545" s="81" t="s">
        <v>40</v>
      </c>
      <c r="J545" s="81" t="s">
        <v>618</v>
      </c>
      <c r="K545" s="81" t="s">
        <v>620</v>
      </c>
      <c r="L545" s="81" t="s">
        <v>598</v>
      </c>
      <c r="M545" s="99">
        <v>15</v>
      </c>
      <c r="N545" s="99"/>
      <c r="O545" s="99">
        <v>15</v>
      </c>
      <c r="P545" s="99"/>
      <c r="Q545" s="99"/>
      <c r="R545" s="99"/>
      <c r="S545" s="98"/>
      <c r="AA545">
        <v>8860217</v>
      </c>
      <c r="AB545" t="s">
        <v>621</v>
      </c>
    </row>
    <row r="546" spans="2:28" ht="39.950000000000003" customHeight="1">
      <c r="B546" s="77" t="s">
        <v>605</v>
      </c>
      <c r="C546" s="78">
        <v>1</v>
      </c>
      <c r="D546" s="79" t="s">
        <v>464</v>
      </c>
      <c r="E546" s="80">
        <v>24220868</v>
      </c>
      <c r="F546" s="81" t="s">
        <v>621</v>
      </c>
      <c r="G546" s="82">
        <v>3209491</v>
      </c>
      <c r="H546" s="83">
        <v>1</v>
      </c>
      <c r="I546" s="81" t="s">
        <v>40</v>
      </c>
      <c r="J546" s="81" t="s">
        <v>618</v>
      </c>
      <c r="K546" s="81" t="s">
        <v>617</v>
      </c>
      <c r="L546" s="81" t="s">
        <v>598</v>
      </c>
      <c r="M546" s="99">
        <v>18</v>
      </c>
      <c r="N546" s="99"/>
      <c r="O546" s="99">
        <v>18</v>
      </c>
      <c r="P546" s="99"/>
      <c r="Q546" s="99"/>
      <c r="R546" s="99"/>
      <c r="S546" s="98"/>
      <c r="AA546">
        <v>3209491</v>
      </c>
      <c r="AB546" t="s">
        <v>621</v>
      </c>
    </row>
    <row r="547" spans="2:28" ht="39.950000000000003" customHeight="1">
      <c r="B547" s="77" t="s">
        <v>605</v>
      </c>
      <c r="C547" s="78">
        <v>0</v>
      </c>
      <c r="D547" s="79" t="s">
        <v>464</v>
      </c>
      <c r="E547" s="80">
        <v>24220868</v>
      </c>
      <c r="F547" s="81" t="s">
        <v>621</v>
      </c>
      <c r="G547" s="82">
        <v>4233074</v>
      </c>
      <c r="H547" s="83">
        <v>1</v>
      </c>
      <c r="I547" s="81" t="s">
        <v>30</v>
      </c>
      <c r="J547" s="81" t="s">
        <v>618</v>
      </c>
      <c r="K547" s="81" t="s">
        <v>617</v>
      </c>
      <c r="L547" s="81" t="s">
        <v>598</v>
      </c>
      <c r="M547" s="99">
        <v>42</v>
      </c>
      <c r="N547" s="99"/>
      <c r="O547" s="99">
        <v>42</v>
      </c>
      <c r="P547" s="99"/>
      <c r="Q547" s="99"/>
      <c r="R547" s="99"/>
      <c r="S547" s="98"/>
      <c r="AA547">
        <v>4233074</v>
      </c>
      <c r="AB547" t="s">
        <v>621</v>
      </c>
    </row>
    <row r="548" spans="2:28" ht="39.950000000000003" customHeight="1">
      <c r="B548" s="77" t="s">
        <v>605</v>
      </c>
      <c r="C548" s="78">
        <v>0</v>
      </c>
      <c r="D548" s="79" t="s">
        <v>464</v>
      </c>
      <c r="E548" s="80">
        <v>24220868</v>
      </c>
      <c r="F548" s="81" t="s">
        <v>621</v>
      </c>
      <c r="G548" s="82">
        <v>7376225</v>
      </c>
      <c r="H548" s="83">
        <v>1</v>
      </c>
      <c r="I548" s="81" t="s">
        <v>37</v>
      </c>
      <c r="J548" s="81" t="s">
        <v>618</v>
      </c>
      <c r="K548" s="81" t="s">
        <v>617</v>
      </c>
      <c r="L548" s="81" t="s">
        <v>609</v>
      </c>
      <c r="M548" s="84">
        <v>0.9</v>
      </c>
      <c r="N548" s="85">
        <v>0.9</v>
      </c>
      <c r="O548" s="84"/>
      <c r="P548" s="84"/>
      <c r="Q548" s="84"/>
      <c r="R548" s="84"/>
      <c r="S548" s="98">
        <f>Tabulka510591214[[#This Row],[Celkové maximální úvazky]]-Tabulka510591214[[#This Row],[KAPACITA SLUŽBY]]</f>
        <v>0.39</v>
      </c>
      <c r="T548">
        <f>ROUND((Tabulka510591214[[#This Row],[KAPACITA SLUŽBY]]/70)*100,2)</f>
        <v>1.29</v>
      </c>
      <c r="AA548">
        <v>7376225</v>
      </c>
      <c r="AB548" t="s">
        <v>621</v>
      </c>
    </row>
    <row r="549" spans="2:28" ht="39.950000000000003" customHeight="1">
      <c r="B549" s="77" t="s">
        <v>605</v>
      </c>
      <c r="C549" s="78">
        <v>1</v>
      </c>
      <c r="D549" s="79" t="s">
        <v>466</v>
      </c>
      <c r="E549" s="80" t="s">
        <v>467</v>
      </c>
      <c r="F549" s="81" t="s">
        <v>606</v>
      </c>
      <c r="G549" s="82">
        <v>3745494</v>
      </c>
      <c r="H549" s="83">
        <v>1</v>
      </c>
      <c r="I549" s="81" t="s">
        <v>80</v>
      </c>
      <c r="J549" s="81" t="s">
        <v>646</v>
      </c>
      <c r="K549" s="81" t="s">
        <v>628</v>
      </c>
      <c r="L549" s="81" t="s">
        <v>598</v>
      </c>
      <c r="M549" s="99">
        <v>2</v>
      </c>
      <c r="N549" s="99"/>
      <c r="O549" s="99">
        <v>2</v>
      </c>
      <c r="P549" s="99"/>
      <c r="Q549" s="99"/>
      <c r="R549" s="99"/>
      <c r="S549" s="98"/>
      <c r="AA549">
        <v>3745494</v>
      </c>
      <c r="AB549" t="s">
        <v>606</v>
      </c>
    </row>
    <row r="550" spans="2:28" ht="39.950000000000003" customHeight="1">
      <c r="B550" s="77" t="s">
        <v>605</v>
      </c>
      <c r="C550" s="78">
        <v>0</v>
      </c>
      <c r="D550" s="113" t="s">
        <v>468</v>
      </c>
      <c r="E550" s="80">
        <v>71294325</v>
      </c>
      <c r="F550" s="81" t="s">
        <v>619</v>
      </c>
      <c r="G550" s="82">
        <v>5687323</v>
      </c>
      <c r="H550" s="83">
        <v>1</v>
      </c>
      <c r="I550" s="81" t="s">
        <v>27</v>
      </c>
      <c r="J550" s="81" t="s">
        <v>618</v>
      </c>
      <c r="K550" s="81" t="s">
        <v>617</v>
      </c>
      <c r="L550" s="81" t="s">
        <v>609</v>
      </c>
      <c r="M550" s="84">
        <v>0.5</v>
      </c>
      <c r="N550" s="85">
        <v>0.5</v>
      </c>
      <c r="O550" s="84"/>
      <c r="P550" s="84"/>
      <c r="Q550" s="84"/>
      <c r="R550" s="84"/>
      <c r="S550" s="98">
        <f>Tabulka510591214[[#This Row],[Celkové maximální úvazky]]-Tabulka510591214[[#This Row],[KAPACITA SLUŽBY]]</f>
        <v>0.20999999999999996</v>
      </c>
      <c r="T550">
        <f>ROUND((Tabulka510591214[[#This Row],[KAPACITA SLUŽBY]]/70)*100,2)</f>
        <v>0.71</v>
      </c>
      <c r="AA550">
        <v>5687323</v>
      </c>
      <c r="AB550" t="s">
        <v>619</v>
      </c>
    </row>
    <row r="551" spans="2:28" ht="39.950000000000003" customHeight="1">
      <c r="B551" s="77" t="s">
        <v>605</v>
      </c>
      <c r="C551" s="78">
        <v>1</v>
      </c>
      <c r="D551" s="79" t="s">
        <v>468</v>
      </c>
      <c r="E551" s="80">
        <v>71294325</v>
      </c>
      <c r="F551" s="81" t="s">
        <v>619</v>
      </c>
      <c r="G551" s="82">
        <v>2816595</v>
      </c>
      <c r="H551" s="83">
        <v>1</v>
      </c>
      <c r="I551" s="81" t="s">
        <v>37</v>
      </c>
      <c r="J551" s="81" t="s">
        <v>618</v>
      </c>
      <c r="K551" s="81" t="s">
        <v>617</v>
      </c>
      <c r="L551" s="81" t="s">
        <v>609</v>
      </c>
      <c r="M551" s="84">
        <v>9.5</v>
      </c>
      <c r="N551" s="85">
        <v>9.5</v>
      </c>
      <c r="O551" s="84"/>
      <c r="P551" s="84"/>
      <c r="Q551" s="84"/>
      <c r="R551" s="84"/>
      <c r="S551" s="98">
        <f>Tabulka510591214[[#This Row],[Celkové maximální úvazky]]-Tabulka510591214[[#This Row],[KAPACITA SLUŽBY]]</f>
        <v>4.07</v>
      </c>
      <c r="T551">
        <f>ROUND((Tabulka510591214[[#This Row],[KAPACITA SLUŽBY]]/70)*100,2)</f>
        <v>13.57</v>
      </c>
      <c r="AA551">
        <v>2816595</v>
      </c>
      <c r="AB551" t="s">
        <v>619</v>
      </c>
    </row>
    <row r="552" spans="2:28" ht="39.950000000000003" customHeight="1">
      <c r="B552" s="77" t="s">
        <v>605</v>
      </c>
      <c r="C552" s="78">
        <v>1</v>
      </c>
      <c r="D552" s="81" t="s">
        <v>746</v>
      </c>
      <c r="E552" s="80" t="s">
        <v>747</v>
      </c>
      <c r="F552" s="81" t="s">
        <v>606</v>
      </c>
      <c r="G552" s="82">
        <v>3321441</v>
      </c>
      <c r="H552" s="83">
        <v>1</v>
      </c>
      <c r="I552" s="81" t="s">
        <v>27</v>
      </c>
      <c r="J552" s="81" t="s">
        <v>681</v>
      </c>
      <c r="K552" s="81" t="s">
        <v>636</v>
      </c>
      <c r="L552" s="81" t="s">
        <v>609</v>
      </c>
      <c r="M552" s="84">
        <v>1.75</v>
      </c>
      <c r="N552" s="85">
        <v>1.75</v>
      </c>
      <c r="O552" s="84"/>
      <c r="P552" s="84"/>
      <c r="Q552" s="84"/>
      <c r="R552" s="84"/>
      <c r="S552" s="98">
        <f>Tabulka510591214[[#This Row],[Celkové maximální úvazky]]-Tabulka510591214[[#This Row],[KAPACITA SLUŽBY]]</f>
        <v>0.75</v>
      </c>
      <c r="T552">
        <f>ROUND((Tabulka510591214[[#This Row],[KAPACITA SLUŽBY]]/70)*100,2)</f>
        <v>2.5</v>
      </c>
      <c r="AA552">
        <v>3321441</v>
      </c>
      <c r="AB552" t="s">
        <v>606</v>
      </c>
    </row>
    <row r="553" spans="2:28" ht="39.950000000000003" customHeight="1">
      <c r="B553" s="77" t="s">
        <v>605</v>
      </c>
      <c r="C553" s="78">
        <v>1</v>
      </c>
      <c r="D553" s="81" t="s">
        <v>748</v>
      </c>
      <c r="E553" s="166">
        <v>25630539</v>
      </c>
      <c r="F553" s="81" t="s">
        <v>606</v>
      </c>
      <c r="G553" s="111">
        <v>4488583</v>
      </c>
      <c r="H553" s="83">
        <v>1</v>
      </c>
      <c r="I553" s="81" t="s">
        <v>548</v>
      </c>
      <c r="J553" s="81" t="s">
        <v>624</v>
      </c>
      <c r="K553" s="81" t="s">
        <v>608</v>
      </c>
      <c r="L553" s="81" t="s">
        <v>609</v>
      </c>
      <c r="M553" s="84">
        <v>1.5</v>
      </c>
      <c r="N553" s="85">
        <v>1.5</v>
      </c>
      <c r="O553" s="84"/>
      <c r="P553" s="84"/>
      <c r="Q553" s="84"/>
      <c r="R553" s="84"/>
      <c r="S553" s="98">
        <f>Tabulka510591214[[#This Row],[Celkové maximální úvazky]]-Tabulka510591214[[#This Row],[KAPACITA SLUŽBY]]</f>
        <v>0.64000000000000012</v>
      </c>
      <c r="T553">
        <f>ROUND((Tabulka510591214[[#This Row],[KAPACITA SLUŽBY]]/70)*100,2)</f>
        <v>2.14</v>
      </c>
      <c r="AA553">
        <v>4488583</v>
      </c>
      <c r="AB553" t="s">
        <v>606</v>
      </c>
    </row>
    <row r="554" spans="2:28" ht="39.950000000000003" customHeight="1">
      <c r="B554" s="77" t="s">
        <v>605</v>
      </c>
      <c r="C554" s="78">
        <v>0</v>
      </c>
      <c r="D554" s="81" t="s">
        <v>748</v>
      </c>
      <c r="E554" s="166">
        <v>25630539</v>
      </c>
      <c r="F554" s="81" t="s">
        <v>606</v>
      </c>
      <c r="G554" s="111">
        <v>3955442</v>
      </c>
      <c r="H554" s="83">
        <v>1</v>
      </c>
      <c r="I554" s="81" t="s">
        <v>414</v>
      </c>
      <c r="J554" s="81" t="s">
        <v>657</v>
      </c>
      <c r="K554" s="81" t="s">
        <v>608</v>
      </c>
      <c r="L554" s="81" t="s">
        <v>609</v>
      </c>
      <c r="M554" s="84">
        <v>1</v>
      </c>
      <c r="N554" s="85">
        <v>1</v>
      </c>
      <c r="O554" s="84"/>
      <c r="P554" s="84"/>
      <c r="Q554" s="84"/>
      <c r="R554" s="84"/>
      <c r="S554" s="98">
        <f>Tabulka510591214[[#This Row],[Celkové maximální úvazky]]-Tabulka510591214[[#This Row],[KAPACITA SLUŽBY]]</f>
        <v>0.42999999999999994</v>
      </c>
      <c r="T554">
        <f>ROUND((Tabulka510591214[[#This Row],[KAPACITA SLUŽBY]]/70)*100,2)</f>
        <v>1.43</v>
      </c>
      <c r="AA554">
        <v>3955442</v>
      </c>
      <c r="AB554" t="s">
        <v>606</v>
      </c>
    </row>
    <row r="555" spans="2:28" ht="39.950000000000003" customHeight="1">
      <c r="B555" s="77" t="s">
        <v>605</v>
      </c>
      <c r="C555" s="78">
        <v>1</v>
      </c>
      <c r="D555" s="79" t="s">
        <v>470</v>
      </c>
      <c r="E555" s="80">
        <v>48707783</v>
      </c>
      <c r="F555" s="81" t="s">
        <v>606</v>
      </c>
      <c r="G555" s="82">
        <v>7255535</v>
      </c>
      <c r="H555" s="83">
        <v>1</v>
      </c>
      <c r="I555" s="81" t="s">
        <v>37</v>
      </c>
      <c r="J555" s="81" t="s">
        <v>662</v>
      </c>
      <c r="K555" s="81" t="s">
        <v>631</v>
      </c>
      <c r="L555" s="81" t="s">
        <v>609</v>
      </c>
      <c r="M555" s="84">
        <v>7</v>
      </c>
      <c r="N555" s="85">
        <v>7</v>
      </c>
      <c r="O555" s="84"/>
      <c r="P555" s="84"/>
      <c r="Q555" s="84"/>
      <c r="R555" s="84"/>
      <c r="S555" s="98">
        <f>Tabulka510591214[[#This Row],[Celkové maximální úvazky]]-Tabulka510591214[[#This Row],[KAPACITA SLUŽBY]]</f>
        <v>3</v>
      </c>
      <c r="T555">
        <f>ROUND((Tabulka510591214[[#This Row],[KAPACITA SLUŽBY]]/70)*100,2)</f>
        <v>10</v>
      </c>
      <c r="AA555">
        <v>7255535</v>
      </c>
      <c r="AB555" t="s">
        <v>606</v>
      </c>
    </row>
    <row r="556" spans="2:28" ht="39.950000000000003" customHeight="1">
      <c r="B556" s="77" t="s">
        <v>605</v>
      </c>
      <c r="C556" s="78">
        <v>0</v>
      </c>
      <c r="D556" s="113" t="s">
        <v>472</v>
      </c>
      <c r="E556" s="80">
        <v>22689443</v>
      </c>
      <c r="F556" s="81" t="s">
        <v>606</v>
      </c>
      <c r="G556" s="82">
        <v>5981133</v>
      </c>
      <c r="H556" s="83">
        <v>1</v>
      </c>
      <c r="I556" s="81" t="s">
        <v>27</v>
      </c>
      <c r="J556" s="81" t="s">
        <v>618</v>
      </c>
      <c r="K556" s="81" t="s">
        <v>620</v>
      </c>
      <c r="L556" s="81" t="s">
        <v>609</v>
      </c>
      <c r="M556" s="84">
        <v>2.25</v>
      </c>
      <c r="N556" s="85">
        <v>2.25</v>
      </c>
      <c r="O556" s="84"/>
      <c r="P556" s="84"/>
      <c r="Q556" s="84"/>
      <c r="R556" s="84"/>
      <c r="S556" s="98">
        <f>Tabulka510591214[[#This Row],[Celkové maximální úvazky]]-Tabulka510591214[[#This Row],[KAPACITA SLUŽBY]]</f>
        <v>0.96</v>
      </c>
      <c r="T556">
        <f>ROUND((Tabulka510591214[[#This Row],[KAPACITA SLUŽBY]]/70)*100,2)</f>
        <v>3.21</v>
      </c>
      <c r="AA556">
        <v>5981133</v>
      </c>
      <c r="AB556" t="s">
        <v>606</v>
      </c>
    </row>
    <row r="557" spans="2:28" ht="39.950000000000003" customHeight="1">
      <c r="B557" s="100" t="s">
        <v>605</v>
      </c>
      <c r="C557" s="78">
        <v>1</v>
      </c>
      <c r="D557" s="102" t="s">
        <v>472</v>
      </c>
      <c r="E557" s="103">
        <v>22689443</v>
      </c>
      <c r="F557" s="104" t="s">
        <v>606</v>
      </c>
      <c r="G557" s="105">
        <v>1719134</v>
      </c>
      <c r="H557" s="83">
        <v>1</v>
      </c>
      <c r="I557" s="104" t="s">
        <v>21</v>
      </c>
      <c r="J557" s="104" t="s">
        <v>618</v>
      </c>
      <c r="K557" s="104" t="s">
        <v>620</v>
      </c>
      <c r="L557" s="104" t="s">
        <v>629</v>
      </c>
      <c r="M557" s="164">
        <v>16600</v>
      </c>
      <c r="N557" s="164"/>
      <c r="O557" s="164"/>
      <c r="P557" s="107">
        <v>16600</v>
      </c>
      <c r="Q557" s="164"/>
      <c r="R557" s="164"/>
      <c r="S557" s="98"/>
      <c r="AA557">
        <v>1719134</v>
      </c>
      <c r="AB557" t="s">
        <v>606</v>
      </c>
    </row>
    <row r="558" spans="2:28" ht="39.950000000000003" customHeight="1">
      <c r="B558" s="77" t="s">
        <v>605</v>
      </c>
      <c r="C558" s="78">
        <v>1</v>
      </c>
      <c r="D558" s="79" t="s">
        <v>474</v>
      </c>
      <c r="E558" s="80">
        <v>29043913</v>
      </c>
      <c r="F558" s="81" t="s">
        <v>606</v>
      </c>
      <c r="G558" s="82">
        <v>2995706</v>
      </c>
      <c r="H558" s="83">
        <v>1</v>
      </c>
      <c r="I558" s="81" t="s">
        <v>46</v>
      </c>
      <c r="J558" s="81" t="s">
        <v>618</v>
      </c>
      <c r="K558" s="81" t="s">
        <v>638</v>
      </c>
      <c r="L558" s="81" t="s">
        <v>609</v>
      </c>
      <c r="M558" s="84">
        <v>0.75</v>
      </c>
      <c r="N558" s="85">
        <v>0.75</v>
      </c>
      <c r="O558" s="84"/>
      <c r="P558" s="84"/>
      <c r="Q558" s="84"/>
      <c r="R558" s="84"/>
      <c r="S558" s="98">
        <f>Tabulka510591214[[#This Row],[Celkové maximální úvazky]]-Tabulka510591214[[#This Row],[KAPACITA SLUŽBY]]</f>
        <v>0.32000000000000006</v>
      </c>
      <c r="T558">
        <f>ROUND((Tabulka510591214[[#This Row],[KAPACITA SLUŽBY]]/70)*100,2)</f>
        <v>1.07</v>
      </c>
      <c r="AA558">
        <v>2995706</v>
      </c>
      <c r="AB558" t="s">
        <v>606</v>
      </c>
    </row>
    <row r="559" spans="2:28" ht="39.950000000000003" customHeight="1">
      <c r="B559" s="77" t="s">
        <v>605</v>
      </c>
      <c r="C559" s="78">
        <v>0</v>
      </c>
      <c r="D559" s="79" t="s">
        <v>474</v>
      </c>
      <c r="E559" s="80">
        <v>29043913</v>
      </c>
      <c r="F559" s="81" t="s">
        <v>606</v>
      </c>
      <c r="G559" s="82">
        <v>5168732</v>
      </c>
      <c r="H559" s="83">
        <v>1</v>
      </c>
      <c r="I559" s="81" t="s">
        <v>27</v>
      </c>
      <c r="J559" s="81" t="s">
        <v>618</v>
      </c>
      <c r="K559" s="81" t="s">
        <v>638</v>
      </c>
      <c r="L559" s="81" t="s">
        <v>609</v>
      </c>
      <c r="M559" s="84">
        <v>1.25</v>
      </c>
      <c r="N559" s="85">
        <v>1.25</v>
      </c>
      <c r="O559" s="84"/>
      <c r="P559" s="84"/>
      <c r="Q559" s="84"/>
      <c r="R559" s="84"/>
      <c r="S559" s="98">
        <f>Tabulka510591214[[#This Row],[Celkové maximální úvazky]]-Tabulka510591214[[#This Row],[KAPACITA SLUŽBY]]</f>
        <v>0.54</v>
      </c>
      <c r="T559">
        <f>ROUND((Tabulka510591214[[#This Row],[KAPACITA SLUŽBY]]/70)*100,2)</f>
        <v>1.79</v>
      </c>
      <c r="AA559">
        <v>5168732</v>
      </c>
      <c r="AB559" t="s">
        <v>606</v>
      </c>
    </row>
    <row r="560" spans="2:28" ht="39.950000000000003" customHeight="1">
      <c r="B560" s="100" t="s">
        <v>605</v>
      </c>
      <c r="C560" s="78">
        <v>0</v>
      </c>
      <c r="D560" s="102" t="s">
        <v>474</v>
      </c>
      <c r="E560" s="103">
        <v>29043913</v>
      </c>
      <c r="F560" s="104" t="s">
        <v>606</v>
      </c>
      <c r="G560" s="105">
        <v>7263873</v>
      </c>
      <c r="H560" s="83">
        <v>1</v>
      </c>
      <c r="I560" s="104" t="s">
        <v>21</v>
      </c>
      <c r="J560" s="104" t="s">
        <v>607</v>
      </c>
      <c r="K560" s="104" t="s">
        <v>638</v>
      </c>
      <c r="L560" s="104" t="s">
        <v>629</v>
      </c>
      <c r="M560" s="107">
        <v>8700</v>
      </c>
      <c r="N560" s="107"/>
      <c r="O560" s="107"/>
      <c r="P560" s="107">
        <v>8700</v>
      </c>
      <c r="Q560" s="107"/>
      <c r="R560" s="107"/>
      <c r="S560" s="98"/>
      <c r="AA560">
        <v>7263873</v>
      </c>
      <c r="AB560" t="s">
        <v>606</v>
      </c>
    </row>
    <row r="561" spans="1:28" ht="39.950000000000003" customHeight="1">
      <c r="B561" s="77" t="s">
        <v>605</v>
      </c>
      <c r="C561" s="78">
        <v>0</v>
      </c>
      <c r="D561" s="79" t="s">
        <v>474</v>
      </c>
      <c r="E561" s="80">
        <v>29043913</v>
      </c>
      <c r="F561" s="81" t="s">
        <v>606</v>
      </c>
      <c r="G561" s="82">
        <v>5245237</v>
      </c>
      <c r="H561" s="83">
        <v>1</v>
      </c>
      <c r="I561" s="81" t="s">
        <v>37</v>
      </c>
      <c r="J561" s="81" t="s">
        <v>618</v>
      </c>
      <c r="K561" s="81" t="s">
        <v>638</v>
      </c>
      <c r="L561" s="81" t="s">
        <v>609</v>
      </c>
      <c r="M561" s="84">
        <v>10</v>
      </c>
      <c r="N561" s="85">
        <v>10</v>
      </c>
      <c r="O561" s="84"/>
      <c r="P561" s="84"/>
      <c r="Q561" s="84"/>
      <c r="R561" s="84"/>
      <c r="S561" s="98">
        <f>Tabulka510591214[[#This Row],[Celkové maximální úvazky]]-Tabulka510591214[[#This Row],[KAPACITA SLUŽBY]]</f>
        <v>4.2899999999999991</v>
      </c>
      <c r="T561">
        <f>ROUND((Tabulka510591214[[#This Row],[KAPACITA SLUŽBY]]/70)*100,2)</f>
        <v>14.29</v>
      </c>
      <c r="AA561">
        <v>5245237</v>
      </c>
      <c r="AB561" t="s">
        <v>606</v>
      </c>
    </row>
    <row r="562" spans="1:28" ht="39.950000000000003" customHeight="1">
      <c r="B562" s="77" t="s">
        <v>605</v>
      </c>
      <c r="C562" s="78">
        <v>1</v>
      </c>
      <c r="D562" s="79" t="s">
        <v>476</v>
      </c>
      <c r="E562" s="80">
        <v>70107491</v>
      </c>
      <c r="F562" s="81" t="s">
        <v>606</v>
      </c>
      <c r="G562" s="82">
        <v>6712514</v>
      </c>
      <c r="H562" s="83">
        <v>1</v>
      </c>
      <c r="I562" s="81" t="s">
        <v>80</v>
      </c>
      <c r="J562" s="81" t="s">
        <v>633</v>
      </c>
      <c r="K562" s="81" t="s">
        <v>669</v>
      </c>
      <c r="L562" s="81" t="s">
        <v>598</v>
      </c>
      <c r="M562" s="99">
        <v>11</v>
      </c>
      <c r="N562" s="99"/>
      <c r="O562" s="99">
        <v>11</v>
      </c>
      <c r="P562" s="99"/>
      <c r="Q562" s="99"/>
      <c r="R562" s="99"/>
      <c r="S562" s="98"/>
      <c r="AA562">
        <v>6712514</v>
      </c>
      <c r="AB562" t="s">
        <v>606</v>
      </c>
    </row>
    <row r="563" spans="1:28" ht="39.950000000000003" customHeight="1">
      <c r="B563" s="77" t="s">
        <v>605</v>
      </c>
      <c r="C563" s="78">
        <v>1</v>
      </c>
      <c r="D563" s="81" t="s">
        <v>478</v>
      </c>
      <c r="E563" s="80">
        <v>67363610</v>
      </c>
      <c r="F563" s="81" t="s">
        <v>606</v>
      </c>
      <c r="G563" s="82">
        <v>2812601</v>
      </c>
      <c r="H563" s="83">
        <v>1</v>
      </c>
      <c r="I563" s="81" t="s">
        <v>107</v>
      </c>
      <c r="J563" s="81" t="s">
        <v>607</v>
      </c>
      <c r="K563" s="81" t="s">
        <v>628</v>
      </c>
      <c r="L563" s="81" t="s">
        <v>609</v>
      </c>
      <c r="M563" s="84">
        <v>2.5</v>
      </c>
      <c r="N563" s="85">
        <v>2.5</v>
      </c>
      <c r="O563" s="84"/>
      <c r="P563" s="84"/>
      <c r="Q563" s="84"/>
      <c r="R563" s="84"/>
      <c r="S563" s="98">
        <f>Tabulka510591214[[#This Row],[Celkové maximální úvazky]]-Tabulka510591214[[#This Row],[KAPACITA SLUŽBY]]</f>
        <v>1.0699999999999998</v>
      </c>
      <c r="T563">
        <f>ROUND((Tabulka510591214[[#This Row],[KAPACITA SLUŽBY]]/70)*100,2)</f>
        <v>3.57</v>
      </c>
      <c r="AA563">
        <v>2812601</v>
      </c>
      <c r="AB563" t="s">
        <v>606</v>
      </c>
    </row>
    <row r="564" spans="1:28" ht="39.950000000000003" customHeight="1">
      <c r="B564" s="77" t="s">
        <v>605</v>
      </c>
      <c r="C564" s="78">
        <v>1</v>
      </c>
      <c r="D564" s="79" t="s">
        <v>551</v>
      </c>
      <c r="E564" s="80">
        <v>69766720</v>
      </c>
      <c r="F564" s="81" t="s">
        <v>606</v>
      </c>
      <c r="G564" s="82">
        <v>1291461</v>
      </c>
      <c r="H564" s="83">
        <v>1</v>
      </c>
      <c r="I564" s="81" t="s">
        <v>25</v>
      </c>
      <c r="J564" s="81" t="s">
        <v>607</v>
      </c>
      <c r="K564" s="81" t="s">
        <v>617</v>
      </c>
      <c r="L564" s="81" t="s">
        <v>609</v>
      </c>
      <c r="M564" s="84">
        <v>2</v>
      </c>
      <c r="N564" s="85">
        <v>2</v>
      </c>
      <c r="O564" s="84"/>
      <c r="P564" s="84"/>
      <c r="Q564" s="84"/>
      <c r="R564" s="84"/>
      <c r="S564" s="98">
        <f>Tabulka510591214[[#This Row],[Celkové maximální úvazky]]-Tabulka510591214[[#This Row],[KAPACITA SLUŽBY]]</f>
        <v>0.85999999999999988</v>
      </c>
      <c r="T564">
        <f>ROUND((Tabulka510591214[[#This Row],[KAPACITA SLUŽBY]]/70)*100,2)</f>
        <v>2.86</v>
      </c>
      <c r="AA564">
        <v>1291461</v>
      </c>
      <c r="AB564" t="s">
        <v>606</v>
      </c>
    </row>
    <row r="565" spans="1:28" ht="39.950000000000003" customHeight="1">
      <c r="B565" s="77" t="s">
        <v>605</v>
      </c>
      <c r="C565" s="78">
        <v>1</v>
      </c>
      <c r="D565" s="79" t="s">
        <v>581</v>
      </c>
      <c r="E565" s="80">
        <v>28969839</v>
      </c>
      <c r="F565" s="81" t="s">
        <v>606</v>
      </c>
      <c r="G565" s="82">
        <v>8227522</v>
      </c>
      <c r="H565" s="83">
        <v>1</v>
      </c>
      <c r="I565" s="81" t="s">
        <v>414</v>
      </c>
      <c r="J565" s="81" t="s">
        <v>633</v>
      </c>
      <c r="K565" s="81" t="s">
        <v>631</v>
      </c>
      <c r="L565" s="81" t="s">
        <v>609</v>
      </c>
      <c r="M565" s="84">
        <v>5.9</v>
      </c>
      <c r="N565" s="85">
        <v>5.9</v>
      </c>
      <c r="O565" s="84"/>
      <c r="P565" s="84"/>
      <c r="Q565" s="84"/>
      <c r="R565" s="84"/>
      <c r="S565" s="98">
        <f>Tabulka510591214[[#This Row],[Celkové maximální úvazky]]-Tabulka510591214[[#This Row],[KAPACITA SLUŽBY]]</f>
        <v>2.5299999999999994</v>
      </c>
      <c r="T565">
        <f>ROUND((Tabulka510591214[[#This Row],[KAPACITA SLUŽBY]]/70)*100,2)</f>
        <v>8.43</v>
      </c>
      <c r="AA565">
        <v>8227522</v>
      </c>
      <c r="AB565" t="s">
        <v>606</v>
      </c>
    </row>
    <row r="566" spans="1:28" ht="39.950000000000003" customHeight="1">
      <c r="B566" s="77" t="s">
        <v>605</v>
      </c>
      <c r="C566" s="78">
        <v>0</v>
      </c>
      <c r="D566" s="113" t="s">
        <v>552</v>
      </c>
      <c r="E566" s="80">
        <v>28453051</v>
      </c>
      <c r="F566" s="81" t="s">
        <v>606</v>
      </c>
      <c r="G566" s="110">
        <v>5208229</v>
      </c>
      <c r="H566" s="83">
        <v>1</v>
      </c>
      <c r="I566" s="81" t="s">
        <v>79</v>
      </c>
      <c r="J566" s="81" t="s">
        <v>656</v>
      </c>
      <c r="K566" s="81" t="s">
        <v>658</v>
      </c>
      <c r="L566" s="81" t="s">
        <v>609</v>
      </c>
      <c r="M566" s="84">
        <v>2.2000000000000002</v>
      </c>
      <c r="N566" s="85">
        <v>2.2000000000000002</v>
      </c>
      <c r="O566" s="84"/>
      <c r="P566" s="84"/>
      <c r="Q566" s="84"/>
      <c r="R566" s="84"/>
      <c r="S566" s="98">
        <f>Tabulka510591214[[#This Row],[Celkové maximální úvazky]]-Tabulka510591214[[#This Row],[KAPACITA SLUŽBY]]</f>
        <v>0.94</v>
      </c>
      <c r="T566">
        <f>ROUND((Tabulka510591214[[#This Row],[KAPACITA SLUŽBY]]/70)*100,2)</f>
        <v>3.14</v>
      </c>
      <c r="AA566">
        <v>5208229</v>
      </c>
      <c r="AB566" t="s">
        <v>606</v>
      </c>
    </row>
    <row r="567" spans="1:28" ht="39.950000000000003" customHeight="1">
      <c r="B567" s="77" t="s">
        <v>605</v>
      </c>
      <c r="C567" s="78">
        <v>1</v>
      </c>
      <c r="D567" s="113" t="s">
        <v>552</v>
      </c>
      <c r="E567" s="80">
        <v>28453051</v>
      </c>
      <c r="F567" s="132" t="s">
        <v>606</v>
      </c>
      <c r="G567" s="110">
        <v>9892800</v>
      </c>
      <c r="H567" s="83">
        <v>1</v>
      </c>
      <c r="I567" s="81" t="s">
        <v>548</v>
      </c>
      <c r="J567" s="81" t="s">
        <v>624</v>
      </c>
      <c r="K567" s="81" t="s">
        <v>658</v>
      </c>
      <c r="L567" s="81" t="s">
        <v>609</v>
      </c>
      <c r="M567" s="84">
        <v>1</v>
      </c>
      <c r="N567" s="85">
        <v>1</v>
      </c>
      <c r="O567" s="84"/>
      <c r="P567" s="84"/>
      <c r="Q567" s="84"/>
      <c r="R567" s="84"/>
      <c r="S567" s="98">
        <f>Tabulka510591214[[#This Row],[Celkové maximální úvazky]]-Tabulka510591214[[#This Row],[KAPACITA SLUŽBY]]</f>
        <v>0.42999999999999994</v>
      </c>
      <c r="T567">
        <f>ROUND((Tabulka510591214[[#This Row],[KAPACITA SLUŽBY]]/70)*100,2)</f>
        <v>1.43</v>
      </c>
      <c r="AA567">
        <v>9892800</v>
      </c>
      <c r="AB567" t="s">
        <v>606</v>
      </c>
    </row>
    <row r="568" spans="1:28" ht="39.950000000000003" customHeight="1">
      <c r="B568" s="77" t="s">
        <v>605</v>
      </c>
      <c r="C568" s="78">
        <v>0</v>
      </c>
      <c r="D568" s="79" t="s">
        <v>480</v>
      </c>
      <c r="E568" s="80">
        <v>26673622</v>
      </c>
      <c r="F568" s="81" t="s">
        <v>606</v>
      </c>
      <c r="G568" s="82">
        <v>5486683</v>
      </c>
      <c r="H568" s="83">
        <v>1</v>
      </c>
      <c r="I568" s="81" t="s">
        <v>25</v>
      </c>
      <c r="J568" s="81" t="s">
        <v>633</v>
      </c>
      <c r="K568" s="81" t="s">
        <v>608</v>
      </c>
      <c r="L568" s="81" t="s">
        <v>609</v>
      </c>
      <c r="M568" s="84">
        <v>6.3</v>
      </c>
      <c r="N568" s="85">
        <v>6.3</v>
      </c>
      <c r="O568" s="84"/>
      <c r="P568" s="84"/>
      <c r="Q568" s="84"/>
      <c r="R568" s="84"/>
      <c r="S568" s="98">
        <f>Tabulka510591214[[#This Row],[Celkové maximální úvazky]]-Tabulka510591214[[#This Row],[KAPACITA SLUŽBY]]</f>
        <v>2.7</v>
      </c>
      <c r="T568">
        <f>ROUND((Tabulka510591214[[#This Row],[KAPACITA SLUŽBY]]/70)*100,2)</f>
        <v>9</v>
      </c>
      <c r="AA568">
        <v>5486683</v>
      </c>
      <c r="AB568" t="s">
        <v>606</v>
      </c>
    </row>
    <row r="569" spans="1:28" ht="39.950000000000003" customHeight="1">
      <c r="B569" s="77" t="s">
        <v>605</v>
      </c>
      <c r="C569" s="78">
        <v>0</v>
      </c>
      <c r="D569" s="79" t="s">
        <v>480</v>
      </c>
      <c r="E569" s="80">
        <v>26673622</v>
      </c>
      <c r="F569" s="81" t="s">
        <v>606</v>
      </c>
      <c r="G569" s="82">
        <v>8630045</v>
      </c>
      <c r="H569" s="83">
        <v>1</v>
      </c>
      <c r="I569" s="81" t="s">
        <v>50</v>
      </c>
      <c r="J569" s="81" t="s">
        <v>607</v>
      </c>
      <c r="K569" s="81" t="s">
        <v>608</v>
      </c>
      <c r="L569" s="81" t="s">
        <v>598</v>
      </c>
      <c r="M569" s="99">
        <v>10</v>
      </c>
      <c r="N569" s="99"/>
      <c r="O569" s="99">
        <v>10</v>
      </c>
      <c r="P569" s="99"/>
      <c r="Q569" s="99"/>
      <c r="R569" s="99"/>
      <c r="S569" s="98"/>
      <c r="AA569">
        <v>8630045</v>
      </c>
      <c r="AB569" t="s">
        <v>606</v>
      </c>
    </row>
    <row r="570" spans="1:28" s="96" customFormat="1" ht="39.950000000000003" customHeight="1">
      <c r="A570" s="76"/>
      <c r="B570" s="87" t="s">
        <v>605</v>
      </c>
      <c r="C570" s="88">
        <v>1</v>
      </c>
      <c r="D570" s="89" t="s">
        <v>480</v>
      </c>
      <c r="E570" s="90">
        <v>26673622</v>
      </c>
      <c r="F570" s="91" t="s">
        <v>606</v>
      </c>
      <c r="G570" s="92">
        <v>2663586</v>
      </c>
      <c r="H570" s="93">
        <v>0</v>
      </c>
      <c r="I570" s="91" t="s">
        <v>610</v>
      </c>
      <c r="J570" s="91" t="s">
        <v>607</v>
      </c>
      <c r="K570" s="91" t="s">
        <v>608</v>
      </c>
      <c r="L570" s="91" t="s">
        <v>611</v>
      </c>
      <c r="M570" s="94" t="s">
        <v>611</v>
      </c>
      <c r="N570" s="94">
        <v>5.45</v>
      </c>
      <c r="O570" s="94">
        <v>2</v>
      </c>
      <c r="P570" s="94"/>
      <c r="Q570" s="94"/>
      <c r="R570" s="94">
        <v>5.45</v>
      </c>
      <c r="S570" s="95" t="e">
        <f>Tabulka510591214[[#This Row],[Celkové maximální úvazky]]-Tabulka510591214[[#This Row],[KAPACITA SLUŽBY]]</f>
        <v>#VALUE!</v>
      </c>
      <c r="T570" s="96" t="e">
        <f>ROUND((Tabulka510591214[[#This Row],[KAPACITA SLUŽBY]]/70)*100,2)</f>
        <v>#VALUE!</v>
      </c>
      <c r="U570"/>
      <c r="V570"/>
      <c r="AA570" s="96">
        <v>2663586</v>
      </c>
      <c r="AB570" s="96" t="s">
        <v>606</v>
      </c>
    </row>
    <row r="571" spans="1:28" ht="39.950000000000003" customHeight="1">
      <c r="A571" s="129"/>
      <c r="B571" s="130" t="s">
        <v>605</v>
      </c>
      <c r="C571" s="78">
        <v>1</v>
      </c>
      <c r="D571" s="79" t="s">
        <v>480</v>
      </c>
      <c r="E571" s="80">
        <v>26673622</v>
      </c>
      <c r="F571" s="81" t="s">
        <v>606</v>
      </c>
      <c r="G571" s="82">
        <v>2663586</v>
      </c>
      <c r="H571" s="83">
        <v>0</v>
      </c>
      <c r="I571" s="81" t="s">
        <v>610</v>
      </c>
      <c r="J571" s="81" t="s">
        <v>607</v>
      </c>
      <c r="K571" s="81" t="s">
        <v>608</v>
      </c>
      <c r="L571" s="81" t="s">
        <v>609</v>
      </c>
      <c r="M571" s="84">
        <v>5.45</v>
      </c>
      <c r="N571" s="85">
        <v>5.45</v>
      </c>
      <c r="O571" s="84"/>
      <c r="P571" s="84"/>
      <c r="Q571" s="84"/>
      <c r="R571" s="84"/>
      <c r="S571" s="98">
        <f>Tabulka510591214[[#This Row],[Celkové maximální úvazky]]-Tabulka510591214[[#This Row],[KAPACITA SLUŽBY]]</f>
        <v>2.34</v>
      </c>
      <c r="T571">
        <f>ROUND((Tabulka510591214[[#This Row],[KAPACITA SLUŽBY]]/70)*100,2)</f>
        <v>7.79</v>
      </c>
      <c r="AA571">
        <v>2663586</v>
      </c>
      <c r="AB571" t="s">
        <v>606</v>
      </c>
    </row>
    <row r="572" spans="1:28" s="128" customFormat="1" ht="39.950000000000003" customHeight="1">
      <c r="A572" s="118"/>
      <c r="B572" s="119" t="s">
        <v>677</v>
      </c>
      <c r="C572" s="120">
        <v>0</v>
      </c>
      <c r="D572" s="121" t="s">
        <v>480</v>
      </c>
      <c r="E572" s="122">
        <v>26673622</v>
      </c>
      <c r="F572" s="123" t="s">
        <v>606</v>
      </c>
      <c r="G572" s="124" t="s">
        <v>749</v>
      </c>
      <c r="H572" s="125">
        <v>0</v>
      </c>
      <c r="I572" s="123" t="s">
        <v>610</v>
      </c>
      <c r="J572" s="123" t="s">
        <v>607</v>
      </c>
      <c r="K572" s="123" t="s">
        <v>608</v>
      </c>
      <c r="L572" s="123" t="s">
        <v>609</v>
      </c>
      <c r="M572" s="126">
        <v>1.05</v>
      </c>
      <c r="N572" s="85">
        <v>1.05</v>
      </c>
      <c r="O572" s="126"/>
      <c r="P572" s="126"/>
      <c r="Q572" s="126"/>
      <c r="R572" s="126"/>
      <c r="S572" s="127">
        <f>Tabulka510591214[[#This Row],[Celkové maximální úvazky]]-Tabulka510591214[[#This Row],[KAPACITA SLUŽBY]]</f>
        <v>0.44999999999999996</v>
      </c>
      <c r="T572" s="128">
        <f>ROUND((Tabulka510591214[[#This Row],[KAPACITA SLUŽBY]]/70)*100,2)</f>
        <v>1.5</v>
      </c>
      <c r="AA572" s="128" t="s">
        <v>749</v>
      </c>
      <c r="AB572" s="128" t="s">
        <v>606</v>
      </c>
    </row>
    <row r="573" spans="1:28" ht="39.950000000000003" customHeight="1">
      <c r="A573" s="129"/>
      <c r="B573" s="130" t="s">
        <v>605</v>
      </c>
      <c r="C573" s="78">
        <v>1</v>
      </c>
      <c r="D573" s="79" t="s">
        <v>480</v>
      </c>
      <c r="E573" s="80">
        <v>26673622</v>
      </c>
      <c r="F573" s="81" t="s">
        <v>606</v>
      </c>
      <c r="G573" s="82">
        <v>2663586</v>
      </c>
      <c r="H573" s="83">
        <v>1</v>
      </c>
      <c r="I573" s="81" t="s">
        <v>610</v>
      </c>
      <c r="J573" s="81" t="s">
        <v>607</v>
      </c>
      <c r="K573" s="81" t="s">
        <v>608</v>
      </c>
      <c r="L573" s="81" t="s">
        <v>598</v>
      </c>
      <c r="M573" s="99">
        <v>2</v>
      </c>
      <c r="N573" s="99"/>
      <c r="O573" s="99">
        <v>2</v>
      </c>
      <c r="P573" s="99"/>
      <c r="Q573" s="99"/>
      <c r="R573" s="99"/>
      <c r="S573" s="98"/>
      <c r="AA573">
        <v>2663586</v>
      </c>
      <c r="AB573" t="s">
        <v>606</v>
      </c>
    </row>
    <row r="574" spans="1:28" ht="39.950000000000003" customHeight="1">
      <c r="B574" s="77" t="s">
        <v>605</v>
      </c>
      <c r="C574" s="78">
        <v>0</v>
      </c>
      <c r="D574" s="79" t="s">
        <v>480</v>
      </c>
      <c r="E574" s="80">
        <v>26673622</v>
      </c>
      <c r="F574" s="81" t="s">
        <v>606</v>
      </c>
      <c r="G574" s="82">
        <v>6563563</v>
      </c>
      <c r="H574" s="83">
        <v>1</v>
      </c>
      <c r="I574" s="81" t="s">
        <v>564</v>
      </c>
      <c r="J574" s="81" t="s">
        <v>633</v>
      </c>
      <c r="K574" s="81" t="s">
        <v>608</v>
      </c>
      <c r="L574" s="81" t="s">
        <v>609</v>
      </c>
      <c r="M574" s="84">
        <v>2.9</v>
      </c>
      <c r="N574" s="85">
        <v>2.9</v>
      </c>
      <c r="O574" s="84"/>
      <c r="P574" s="84"/>
      <c r="Q574" s="84"/>
      <c r="R574" s="84"/>
      <c r="S574" s="98">
        <f>Tabulka510591214[[#This Row],[Celkové maximální úvazky]]-Tabulka510591214[[#This Row],[KAPACITA SLUŽBY]]</f>
        <v>1.2399999999999998</v>
      </c>
      <c r="T574">
        <f>ROUND((Tabulka510591214[[#This Row],[KAPACITA SLUŽBY]]/70)*100,2)</f>
        <v>4.1399999999999997</v>
      </c>
      <c r="AA574">
        <v>6563563</v>
      </c>
      <c r="AB574" t="s">
        <v>606</v>
      </c>
    </row>
    <row r="575" spans="1:28" ht="39.950000000000003" customHeight="1">
      <c r="B575" s="77" t="s">
        <v>605</v>
      </c>
      <c r="C575" s="78">
        <v>1</v>
      </c>
      <c r="D575" s="79" t="s">
        <v>482</v>
      </c>
      <c r="E575" s="80">
        <v>26480026</v>
      </c>
      <c r="F575" s="81" t="s">
        <v>606</v>
      </c>
      <c r="G575" s="82">
        <v>1084230</v>
      </c>
      <c r="H575" s="83">
        <v>1</v>
      </c>
      <c r="I575" s="81" t="s">
        <v>25</v>
      </c>
      <c r="J575" s="81" t="s">
        <v>618</v>
      </c>
      <c r="K575" s="81" t="s">
        <v>631</v>
      </c>
      <c r="L575" s="81" t="s">
        <v>609</v>
      </c>
      <c r="M575" s="84">
        <v>3.25</v>
      </c>
      <c r="N575" s="85">
        <v>3.25</v>
      </c>
      <c r="O575" s="84"/>
      <c r="P575" s="84"/>
      <c r="Q575" s="84"/>
      <c r="R575" s="84"/>
      <c r="S575" s="98">
        <f>Tabulka510591214[[#This Row],[Celkové maximální úvazky]]-Tabulka510591214[[#This Row],[KAPACITA SLUŽBY]]</f>
        <v>1.3899999999999997</v>
      </c>
      <c r="T575">
        <f>ROUND((Tabulka510591214[[#This Row],[KAPACITA SLUŽBY]]/70)*100,2)</f>
        <v>4.6399999999999997</v>
      </c>
      <c r="AA575">
        <v>1084230</v>
      </c>
      <c r="AB575" t="s">
        <v>606</v>
      </c>
    </row>
    <row r="576" spans="1:28" ht="39.950000000000003" customHeight="1">
      <c r="B576" s="77" t="s">
        <v>605</v>
      </c>
      <c r="C576" s="78">
        <v>0</v>
      </c>
      <c r="D576" s="79" t="s">
        <v>482</v>
      </c>
      <c r="E576" s="80">
        <v>26480026</v>
      </c>
      <c r="F576" s="81" t="s">
        <v>606</v>
      </c>
      <c r="G576" s="82">
        <v>1886629</v>
      </c>
      <c r="H576" s="83">
        <v>1</v>
      </c>
      <c r="I576" s="81" t="s">
        <v>37</v>
      </c>
      <c r="J576" s="81" t="s">
        <v>618</v>
      </c>
      <c r="K576" s="81" t="s">
        <v>631</v>
      </c>
      <c r="L576" s="81" t="s">
        <v>609</v>
      </c>
      <c r="M576" s="84">
        <v>31.8</v>
      </c>
      <c r="N576" s="85">
        <v>31.8</v>
      </c>
      <c r="O576" s="84"/>
      <c r="P576" s="84"/>
      <c r="Q576" s="84"/>
      <c r="R576" s="84"/>
      <c r="S576" s="98">
        <f>Tabulka510591214[[#This Row],[Celkové maximální úvazky]]-Tabulka510591214[[#This Row],[KAPACITA SLUŽBY]]</f>
        <v>13.629999999999999</v>
      </c>
      <c r="T576">
        <f>ROUND((Tabulka510591214[[#This Row],[KAPACITA SLUŽBY]]/70)*100,2)</f>
        <v>45.43</v>
      </c>
      <c r="AA576">
        <v>1886629</v>
      </c>
      <c r="AB576" t="s">
        <v>606</v>
      </c>
    </row>
    <row r="577" spans="2:28" ht="39.950000000000003" customHeight="1">
      <c r="B577" s="77" t="s">
        <v>605</v>
      </c>
      <c r="C577" s="78">
        <v>0</v>
      </c>
      <c r="D577" s="79" t="s">
        <v>484</v>
      </c>
      <c r="E577" s="80">
        <v>46416463</v>
      </c>
      <c r="F577" s="81" t="s">
        <v>606</v>
      </c>
      <c r="G577" s="82">
        <v>5600784</v>
      </c>
      <c r="H577" s="83">
        <v>1</v>
      </c>
      <c r="I577" s="81" t="s">
        <v>46</v>
      </c>
      <c r="J577" s="81" t="s">
        <v>624</v>
      </c>
      <c r="K577" s="81" t="s">
        <v>631</v>
      </c>
      <c r="L577" s="81" t="s">
        <v>609</v>
      </c>
      <c r="M577" s="84">
        <v>3</v>
      </c>
      <c r="N577" s="85">
        <v>3</v>
      </c>
      <c r="O577" s="84"/>
      <c r="P577" s="84"/>
      <c r="Q577" s="84"/>
      <c r="R577" s="84"/>
      <c r="S577" s="98">
        <f>Tabulka510591214[[#This Row],[Celkové maximální úvazky]]-Tabulka510591214[[#This Row],[KAPACITA SLUŽBY]]</f>
        <v>1.29</v>
      </c>
      <c r="T577">
        <f>ROUND((Tabulka510591214[[#This Row],[KAPACITA SLUŽBY]]/70)*100,2)</f>
        <v>4.29</v>
      </c>
      <c r="AA577">
        <v>5600784</v>
      </c>
      <c r="AB577" t="s">
        <v>606</v>
      </c>
    </row>
    <row r="578" spans="2:28" ht="39.950000000000003" customHeight="1">
      <c r="B578" s="77" t="s">
        <v>605</v>
      </c>
      <c r="C578" s="78">
        <v>1</v>
      </c>
      <c r="D578" s="79" t="s">
        <v>484</v>
      </c>
      <c r="E578" s="80">
        <v>46416463</v>
      </c>
      <c r="F578" s="81" t="s">
        <v>606</v>
      </c>
      <c r="G578" s="82">
        <v>1584376</v>
      </c>
      <c r="H578" s="83">
        <v>1</v>
      </c>
      <c r="I578" s="81" t="s">
        <v>107</v>
      </c>
      <c r="J578" s="81" t="s">
        <v>624</v>
      </c>
      <c r="K578" s="81" t="s">
        <v>631</v>
      </c>
      <c r="L578" s="81" t="s">
        <v>609</v>
      </c>
      <c r="M578" s="84">
        <v>1.83</v>
      </c>
      <c r="N578" s="85">
        <v>1.83</v>
      </c>
      <c r="O578" s="84"/>
      <c r="P578" s="84"/>
      <c r="Q578" s="84"/>
      <c r="R578" s="84"/>
      <c r="S578" s="98">
        <f>Tabulka510591214[[#This Row],[Celkové maximální úvazky]]-Tabulka510591214[[#This Row],[KAPACITA SLUŽBY]]</f>
        <v>0.7799999999999998</v>
      </c>
      <c r="T578">
        <f>ROUND((Tabulka510591214[[#This Row],[KAPACITA SLUŽBY]]/70)*100,2)</f>
        <v>2.61</v>
      </c>
      <c r="AA578">
        <v>1584376</v>
      </c>
      <c r="AB578" t="s">
        <v>606</v>
      </c>
    </row>
    <row r="579" spans="2:28" ht="39.950000000000003" customHeight="1">
      <c r="B579" s="77" t="s">
        <v>605</v>
      </c>
      <c r="C579" s="78">
        <v>0</v>
      </c>
      <c r="D579" s="79" t="s">
        <v>484</v>
      </c>
      <c r="E579" s="80">
        <v>46416463</v>
      </c>
      <c r="F579" s="81" t="s">
        <v>606</v>
      </c>
      <c r="G579" s="82">
        <v>2667652</v>
      </c>
      <c r="H579" s="83">
        <v>1</v>
      </c>
      <c r="I579" s="81" t="s">
        <v>548</v>
      </c>
      <c r="J579" s="81" t="s">
        <v>624</v>
      </c>
      <c r="K579" s="81" t="s">
        <v>631</v>
      </c>
      <c r="L579" s="81" t="s">
        <v>609</v>
      </c>
      <c r="M579" s="84">
        <v>2.86</v>
      </c>
      <c r="N579" s="85">
        <v>2.86</v>
      </c>
      <c r="O579" s="84"/>
      <c r="P579" s="84"/>
      <c r="Q579" s="84"/>
      <c r="R579" s="84"/>
      <c r="S579" s="98">
        <f>Tabulka510591214[[#This Row],[Celkové maximální úvazky]]-Tabulka510591214[[#This Row],[KAPACITA SLUŽBY]]</f>
        <v>1.23</v>
      </c>
      <c r="T579">
        <f>ROUND((Tabulka510591214[[#This Row],[KAPACITA SLUŽBY]]/70)*100,2)</f>
        <v>4.09</v>
      </c>
      <c r="AA579">
        <v>2667652</v>
      </c>
      <c r="AB579" t="s">
        <v>606</v>
      </c>
    </row>
    <row r="580" spans="2:28" ht="39.950000000000003" customHeight="1">
      <c r="B580" s="77" t="s">
        <v>605</v>
      </c>
      <c r="C580" s="78">
        <v>1</v>
      </c>
      <c r="D580" s="79" t="s">
        <v>486</v>
      </c>
      <c r="E580" s="80">
        <v>70951608</v>
      </c>
      <c r="F580" s="81" t="s">
        <v>606</v>
      </c>
      <c r="G580" s="82">
        <v>7740354</v>
      </c>
      <c r="H580" s="83">
        <v>1</v>
      </c>
      <c r="I580" s="81" t="s">
        <v>26</v>
      </c>
      <c r="J580" s="81" t="s">
        <v>607</v>
      </c>
      <c r="K580" s="81" t="s">
        <v>750</v>
      </c>
      <c r="L580" s="81" t="s">
        <v>609</v>
      </c>
      <c r="M580" s="84">
        <v>0.25</v>
      </c>
      <c r="N580" s="85">
        <v>0.25</v>
      </c>
      <c r="O580" s="84"/>
      <c r="P580" s="84"/>
      <c r="Q580" s="84"/>
      <c r="R580" s="84"/>
      <c r="S580" s="98">
        <f>Tabulka510591214[[#This Row],[Celkové maximální úvazky]]-Tabulka510591214[[#This Row],[KAPACITA SLUŽBY]]</f>
        <v>0.10999999999999999</v>
      </c>
      <c r="T580">
        <f>ROUND((Tabulka510591214[[#This Row],[KAPACITA SLUŽBY]]/70)*100,2)</f>
        <v>0.36</v>
      </c>
      <c r="AA580">
        <v>7740354</v>
      </c>
      <c r="AB580" t="s">
        <v>606</v>
      </c>
    </row>
    <row r="581" spans="2:28" ht="39.950000000000003" customHeight="1">
      <c r="B581" s="77" t="s">
        <v>605</v>
      </c>
      <c r="C581" s="78">
        <v>1</v>
      </c>
      <c r="D581" s="79" t="s">
        <v>488</v>
      </c>
      <c r="E581" s="80">
        <v>61904252</v>
      </c>
      <c r="F581" s="81" t="s">
        <v>606</v>
      </c>
      <c r="G581" s="82">
        <v>6496915</v>
      </c>
      <c r="H581" s="83">
        <v>1</v>
      </c>
      <c r="I581" s="81" t="s">
        <v>46</v>
      </c>
      <c r="J581" s="81" t="s">
        <v>618</v>
      </c>
      <c r="K581" s="81" t="s">
        <v>608</v>
      </c>
      <c r="L581" s="81" t="s">
        <v>609</v>
      </c>
      <c r="M581" s="84">
        <v>0.5</v>
      </c>
      <c r="N581" s="85">
        <v>0.5</v>
      </c>
      <c r="O581" s="84"/>
      <c r="P581" s="84"/>
      <c r="Q581" s="84"/>
      <c r="R581" s="84"/>
      <c r="S581" s="98">
        <f>Tabulka510591214[[#This Row],[Celkové maximální úvazky]]-Tabulka510591214[[#This Row],[KAPACITA SLUŽBY]]</f>
        <v>0.20999999999999996</v>
      </c>
      <c r="T581">
        <f>ROUND((Tabulka510591214[[#This Row],[KAPACITA SLUŽBY]]/70)*100,2)</f>
        <v>0.71</v>
      </c>
      <c r="AA581">
        <v>6496915</v>
      </c>
      <c r="AB581" t="s">
        <v>606</v>
      </c>
    </row>
    <row r="582" spans="2:28" ht="39.950000000000003" customHeight="1">
      <c r="B582" s="77" t="s">
        <v>605</v>
      </c>
      <c r="C582" s="78">
        <v>0</v>
      </c>
      <c r="D582" s="79" t="s">
        <v>488</v>
      </c>
      <c r="E582" s="80">
        <v>61904252</v>
      </c>
      <c r="F582" s="81" t="s">
        <v>606</v>
      </c>
      <c r="G582" s="82">
        <v>6926865</v>
      </c>
      <c r="H582" s="83">
        <v>1</v>
      </c>
      <c r="I582" s="81" t="s">
        <v>26</v>
      </c>
      <c r="J582" s="81" t="s">
        <v>618</v>
      </c>
      <c r="K582" s="81" t="s">
        <v>608</v>
      </c>
      <c r="L582" s="81" t="s">
        <v>609</v>
      </c>
      <c r="M582" s="84">
        <v>0.36</v>
      </c>
      <c r="N582" s="85">
        <v>0.36</v>
      </c>
      <c r="O582" s="84"/>
      <c r="P582" s="84"/>
      <c r="Q582" s="84"/>
      <c r="R582" s="84"/>
      <c r="S582" s="98">
        <f>Tabulka510591214[[#This Row],[Celkové maximální úvazky]]-Tabulka510591214[[#This Row],[KAPACITA SLUŽBY]]</f>
        <v>0.15000000000000002</v>
      </c>
      <c r="T582">
        <f>ROUND((Tabulka510591214[[#This Row],[KAPACITA SLUŽBY]]/70)*100,2)</f>
        <v>0.51</v>
      </c>
      <c r="AA582">
        <v>6926865</v>
      </c>
      <c r="AB582" t="s">
        <v>606</v>
      </c>
    </row>
    <row r="583" spans="2:28" ht="39.950000000000003" customHeight="1">
      <c r="B583" s="77" t="s">
        <v>605</v>
      </c>
      <c r="C583" s="78">
        <v>1</v>
      </c>
      <c r="D583" s="79" t="s">
        <v>490</v>
      </c>
      <c r="E583" s="80">
        <v>62468472</v>
      </c>
      <c r="F583" s="81" t="s">
        <v>606</v>
      </c>
      <c r="G583" s="82">
        <v>9999756</v>
      </c>
      <c r="H583" s="83">
        <v>1</v>
      </c>
      <c r="I583" s="81" t="s">
        <v>26</v>
      </c>
      <c r="J583" s="81" t="s">
        <v>662</v>
      </c>
      <c r="K583" s="81" t="s">
        <v>658</v>
      </c>
      <c r="L583" s="81" t="s">
        <v>609</v>
      </c>
      <c r="M583" s="84">
        <v>1</v>
      </c>
      <c r="N583" s="85">
        <v>1</v>
      </c>
      <c r="O583" s="84"/>
      <c r="P583" s="84"/>
      <c r="Q583" s="84"/>
      <c r="R583" s="84"/>
      <c r="S583" s="98">
        <f>Tabulka510591214[[#This Row],[Celkové maximální úvazky]]-Tabulka510591214[[#This Row],[KAPACITA SLUŽBY]]</f>
        <v>0.42999999999999994</v>
      </c>
      <c r="T583">
        <f>ROUND((Tabulka510591214[[#This Row],[KAPACITA SLUŽBY]]/70)*100,2)</f>
        <v>1.43</v>
      </c>
      <c r="AA583">
        <v>9999756</v>
      </c>
      <c r="AB583" t="s">
        <v>606</v>
      </c>
    </row>
    <row r="584" spans="2:28" ht="39.950000000000003" customHeight="1">
      <c r="B584" s="77" t="s">
        <v>605</v>
      </c>
      <c r="C584" s="78">
        <v>1</v>
      </c>
      <c r="D584" s="79" t="s">
        <v>492</v>
      </c>
      <c r="E584" s="80">
        <v>61903086</v>
      </c>
      <c r="F584" s="81" t="s">
        <v>606</v>
      </c>
      <c r="G584" s="82">
        <v>5595772</v>
      </c>
      <c r="H584" s="83">
        <v>1</v>
      </c>
      <c r="I584" s="81" t="s">
        <v>46</v>
      </c>
      <c r="J584" s="81" t="s">
        <v>618</v>
      </c>
      <c r="K584" s="81" t="s">
        <v>608</v>
      </c>
      <c r="L584" s="81" t="s">
        <v>609</v>
      </c>
      <c r="M584" s="84">
        <v>0.61</v>
      </c>
      <c r="N584" s="85">
        <v>0.61</v>
      </c>
      <c r="O584" s="84"/>
      <c r="P584" s="84"/>
      <c r="Q584" s="84"/>
      <c r="R584" s="84"/>
      <c r="S584" s="98">
        <f>Tabulka510591214[[#This Row],[Celkové maximální úvazky]]-Tabulka510591214[[#This Row],[KAPACITA SLUŽBY]]</f>
        <v>0.26</v>
      </c>
      <c r="T584">
        <f>ROUND((Tabulka510591214[[#This Row],[KAPACITA SLUŽBY]]/70)*100,2)</f>
        <v>0.87</v>
      </c>
      <c r="AA584">
        <v>5595772</v>
      </c>
      <c r="AB584" t="s">
        <v>606</v>
      </c>
    </row>
    <row r="585" spans="2:28" ht="39.950000000000003" customHeight="1">
      <c r="B585" s="77" t="s">
        <v>605</v>
      </c>
      <c r="C585" s="78">
        <v>0</v>
      </c>
      <c r="D585" s="79" t="s">
        <v>492</v>
      </c>
      <c r="E585" s="80">
        <v>61903086</v>
      </c>
      <c r="F585" s="81" t="s">
        <v>606</v>
      </c>
      <c r="G585" s="82">
        <v>5681477</v>
      </c>
      <c r="H585" s="83">
        <v>1</v>
      </c>
      <c r="I585" s="81" t="s">
        <v>26</v>
      </c>
      <c r="J585" s="81" t="s">
        <v>618</v>
      </c>
      <c r="K585" s="81" t="s">
        <v>608</v>
      </c>
      <c r="L585" s="81" t="s">
        <v>609</v>
      </c>
      <c r="M585" s="84">
        <v>0.49</v>
      </c>
      <c r="N585" s="85">
        <v>0.49</v>
      </c>
      <c r="O585" s="84"/>
      <c r="P585" s="84"/>
      <c r="Q585" s="84"/>
      <c r="R585" s="84"/>
      <c r="S585" s="98">
        <f>Tabulka510591214[[#This Row],[Celkové maximální úvazky]]-Tabulka510591214[[#This Row],[KAPACITA SLUŽBY]]</f>
        <v>0.20999999999999996</v>
      </c>
      <c r="T585">
        <f>ROUND((Tabulka510591214[[#This Row],[KAPACITA SLUŽBY]]/70)*100,2)</f>
        <v>0.7</v>
      </c>
      <c r="AA585">
        <v>5681477</v>
      </c>
      <c r="AB585" t="s">
        <v>606</v>
      </c>
    </row>
    <row r="586" spans="2:28" ht="39.950000000000003" customHeight="1">
      <c r="B586" s="77" t="s">
        <v>605</v>
      </c>
      <c r="C586" s="78">
        <v>1</v>
      </c>
      <c r="D586" s="81" t="s">
        <v>494</v>
      </c>
      <c r="E586" s="80">
        <v>47013133</v>
      </c>
      <c r="F586" s="81" t="s">
        <v>606</v>
      </c>
      <c r="G586" s="82">
        <v>9094532</v>
      </c>
      <c r="H586" s="83">
        <v>1</v>
      </c>
      <c r="I586" s="81" t="s">
        <v>26</v>
      </c>
      <c r="J586" s="81" t="s">
        <v>646</v>
      </c>
      <c r="K586" s="81" t="s">
        <v>669</v>
      </c>
      <c r="L586" s="81" t="s">
        <v>609</v>
      </c>
      <c r="M586" s="84">
        <v>1</v>
      </c>
      <c r="N586" s="85">
        <v>1</v>
      </c>
      <c r="O586" s="84"/>
      <c r="P586" s="84"/>
      <c r="Q586" s="84"/>
      <c r="R586" s="84"/>
      <c r="S586" s="98">
        <f>Tabulka510591214[[#This Row],[Celkové maximální úvazky]]-Tabulka510591214[[#This Row],[KAPACITA SLUŽBY]]</f>
        <v>0.42999999999999994</v>
      </c>
      <c r="T586">
        <f>ROUND((Tabulka510591214[[#This Row],[KAPACITA SLUŽBY]]/70)*100,2)</f>
        <v>1.43</v>
      </c>
      <c r="AA586">
        <v>9094532</v>
      </c>
      <c r="AB586" t="s">
        <v>606</v>
      </c>
    </row>
    <row r="587" spans="2:28" ht="39.950000000000003" customHeight="1">
      <c r="B587" s="77" t="s">
        <v>605</v>
      </c>
      <c r="C587" s="78">
        <v>0</v>
      </c>
      <c r="D587" s="79" t="s">
        <v>496</v>
      </c>
      <c r="E587" s="80">
        <v>22768602</v>
      </c>
      <c r="F587" s="81" t="s">
        <v>606</v>
      </c>
      <c r="G587" s="82">
        <v>8613016</v>
      </c>
      <c r="H587" s="83">
        <v>1</v>
      </c>
      <c r="I587" s="81" t="s">
        <v>104</v>
      </c>
      <c r="J587" s="81" t="s">
        <v>635</v>
      </c>
      <c r="K587" s="81" t="s">
        <v>625</v>
      </c>
      <c r="L587" s="81" t="s">
        <v>609</v>
      </c>
      <c r="M587" s="84">
        <v>1.35</v>
      </c>
      <c r="N587" s="85">
        <v>1.35</v>
      </c>
      <c r="O587" s="84"/>
      <c r="P587" s="84"/>
      <c r="Q587" s="84"/>
      <c r="R587" s="84"/>
      <c r="S587" s="98">
        <f>Tabulka510591214[[#This Row],[Celkové maximální úvazky]]-Tabulka510591214[[#This Row],[KAPACITA SLUŽBY]]</f>
        <v>0.57999999999999985</v>
      </c>
      <c r="T587">
        <f>ROUND((Tabulka510591214[[#This Row],[KAPACITA SLUŽBY]]/70)*100,2)</f>
        <v>1.93</v>
      </c>
      <c r="AA587">
        <v>8613016</v>
      </c>
      <c r="AB587" t="s">
        <v>606</v>
      </c>
    </row>
    <row r="588" spans="2:28" ht="39.950000000000003" customHeight="1">
      <c r="B588" s="77" t="s">
        <v>605</v>
      </c>
      <c r="C588" s="78">
        <v>0</v>
      </c>
      <c r="D588" s="79" t="s">
        <v>496</v>
      </c>
      <c r="E588" s="80">
        <v>22768602</v>
      </c>
      <c r="F588" s="81" t="s">
        <v>606</v>
      </c>
      <c r="G588" s="82">
        <v>7195515</v>
      </c>
      <c r="H588" s="83">
        <v>1</v>
      </c>
      <c r="I588" s="81" t="s">
        <v>26</v>
      </c>
      <c r="J588" s="81" t="s">
        <v>613</v>
      </c>
      <c r="K588" s="81" t="s">
        <v>625</v>
      </c>
      <c r="L588" s="81" t="s">
        <v>609</v>
      </c>
      <c r="M588" s="84">
        <v>2.1800000000000002</v>
      </c>
      <c r="N588" s="85">
        <v>2.1800000000000002</v>
      </c>
      <c r="O588" s="84"/>
      <c r="P588" s="84"/>
      <c r="Q588" s="84"/>
      <c r="R588" s="84"/>
      <c r="S588" s="98">
        <f>Tabulka510591214[[#This Row],[Celkové maximální úvazky]]-Tabulka510591214[[#This Row],[KAPACITA SLUŽBY]]</f>
        <v>0.92999999999999972</v>
      </c>
      <c r="T588">
        <f>ROUND((Tabulka510591214[[#This Row],[KAPACITA SLUŽBY]]/70)*100,2)</f>
        <v>3.11</v>
      </c>
      <c r="AA588">
        <v>7195515</v>
      </c>
      <c r="AB588" t="s">
        <v>606</v>
      </c>
    </row>
    <row r="589" spans="2:28" ht="39.950000000000003" customHeight="1">
      <c r="B589" s="77" t="s">
        <v>605</v>
      </c>
      <c r="C589" s="78">
        <v>1</v>
      </c>
      <c r="D589" s="79" t="s">
        <v>496</v>
      </c>
      <c r="E589" s="80">
        <v>22768602</v>
      </c>
      <c r="F589" s="81" t="s">
        <v>606</v>
      </c>
      <c r="G589" s="82">
        <v>2304479</v>
      </c>
      <c r="H589" s="83">
        <v>1</v>
      </c>
      <c r="I589" s="81" t="s">
        <v>414</v>
      </c>
      <c r="J589" s="81" t="s">
        <v>613</v>
      </c>
      <c r="K589" s="81" t="s">
        <v>625</v>
      </c>
      <c r="L589" s="81" t="s">
        <v>609</v>
      </c>
      <c r="M589" s="84">
        <v>4.5999999999999996</v>
      </c>
      <c r="N589" s="85">
        <v>4.5999999999999996</v>
      </c>
      <c r="O589" s="84"/>
      <c r="P589" s="84"/>
      <c r="Q589" s="84"/>
      <c r="R589" s="84"/>
      <c r="S589" s="98">
        <f>Tabulka510591214[[#This Row],[Celkové maximální úvazky]]-Tabulka510591214[[#This Row],[KAPACITA SLUŽBY]]</f>
        <v>1.9700000000000006</v>
      </c>
      <c r="T589">
        <f>ROUND((Tabulka510591214[[#This Row],[KAPACITA SLUŽBY]]/70)*100,2)</f>
        <v>6.57</v>
      </c>
      <c r="AA589">
        <v>2304479</v>
      </c>
      <c r="AB589" t="s">
        <v>606</v>
      </c>
    </row>
    <row r="590" spans="2:28" ht="39.950000000000003" customHeight="1">
      <c r="B590" s="77" t="s">
        <v>605</v>
      </c>
      <c r="C590" s="78">
        <v>0</v>
      </c>
      <c r="D590" s="79" t="s">
        <v>553</v>
      </c>
      <c r="E590" s="80">
        <v>18623433</v>
      </c>
      <c r="F590" s="81" t="s">
        <v>606</v>
      </c>
      <c r="G590" s="82">
        <v>2928939</v>
      </c>
      <c r="H590" s="83">
        <v>1</v>
      </c>
      <c r="I590" s="81" t="s">
        <v>46</v>
      </c>
      <c r="J590" s="81" t="s">
        <v>681</v>
      </c>
      <c r="K590" s="81" t="s">
        <v>658</v>
      </c>
      <c r="L590" s="81" t="s">
        <v>609</v>
      </c>
      <c r="M590" s="84">
        <v>1.5</v>
      </c>
      <c r="N590" s="85">
        <v>1.5</v>
      </c>
      <c r="O590" s="84"/>
      <c r="P590" s="84"/>
      <c r="Q590" s="84"/>
      <c r="R590" s="84"/>
      <c r="S590" s="98">
        <f>Tabulka510591214[[#This Row],[Celkové maximální úvazky]]-Tabulka510591214[[#This Row],[KAPACITA SLUŽBY]]</f>
        <v>0.64000000000000012</v>
      </c>
      <c r="T590">
        <f>ROUND((Tabulka510591214[[#This Row],[KAPACITA SLUŽBY]]/70)*100,2)</f>
        <v>2.14</v>
      </c>
      <c r="AA590">
        <v>2928939</v>
      </c>
      <c r="AB590" t="s">
        <v>606</v>
      </c>
    </row>
    <row r="591" spans="2:28" ht="39.950000000000003" customHeight="1">
      <c r="B591" s="77" t="s">
        <v>605</v>
      </c>
      <c r="C591" s="78">
        <v>1</v>
      </c>
      <c r="D591" s="79" t="s">
        <v>553</v>
      </c>
      <c r="E591" s="80">
        <v>18623433</v>
      </c>
      <c r="F591" s="81" t="s">
        <v>606</v>
      </c>
      <c r="G591" s="82">
        <v>1591611</v>
      </c>
      <c r="H591" s="83">
        <v>1</v>
      </c>
      <c r="I591" s="81" t="s">
        <v>27</v>
      </c>
      <c r="J591" s="81" t="s">
        <v>681</v>
      </c>
      <c r="K591" s="81" t="s">
        <v>658</v>
      </c>
      <c r="L591" s="81" t="s">
        <v>609</v>
      </c>
      <c r="M591" s="84">
        <v>3.5</v>
      </c>
      <c r="N591" s="85">
        <v>3.5</v>
      </c>
      <c r="O591" s="84"/>
      <c r="P591" s="84"/>
      <c r="Q591" s="84"/>
      <c r="R591" s="84"/>
      <c r="S591" s="98">
        <f>Tabulka510591214[[#This Row],[Celkové maximální úvazky]]-Tabulka510591214[[#This Row],[KAPACITA SLUŽBY]]</f>
        <v>1.5</v>
      </c>
      <c r="T591">
        <f>ROUND((Tabulka510591214[[#This Row],[KAPACITA SLUŽBY]]/70)*100,2)</f>
        <v>5</v>
      </c>
      <c r="AA591">
        <v>1591611</v>
      </c>
      <c r="AB591" t="s">
        <v>606</v>
      </c>
    </row>
    <row r="592" spans="2:28" ht="39.950000000000003" customHeight="1">
      <c r="B592" s="77" t="s">
        <v>605</v>
      </c>
      <c r="C592" s="78">
        <v>0</v>
      </c>
      <c r="D592" s="79" t="s">
        <v>553</v>
      </c>
      <c r="E592" s="80">
        <v>18623433</v>
      </c>
      <c r="F592" s="81" t="s">
        <v>606</v>
      </c>
      <c r="G592" s="82">
        <v>6353601</v>
      </c>
      <c r="H592" s="83">
        <v>1</v>
      </c>
      <c r="I592" s="81" t="s">
        <v>610</v>
      </c>
      <c r="J592" s="81" t="s">
        <v>681</v>
      </c>
      <c r="K592" s="81" t="s">
        <v>658</v>
      </c>
      <c r="L592" s="81" t="s">
        <v>598</v>
      </c>
      <c r="M592" s="99">
        <v>5</v>
      </c>
      <c r="N592" s="99"/>
      <c r="O592" s="99">
        <v>5</v>
      </c>
      <c r="P592" s="99"/>
      <c r="Q592" s="99"/>
      <c r="R592" s="99"/>
      <c r="S592" s="98"/>
      <c r="AA592">
        <v>6353601</v>
      </c>
      <c r="AB592" t="s">
        <v>606</v>
      </c>
    </row>
    <row r="593" spans="1:28" ht="39.950000000000003" customHeight="1">
      <c r="B593" s="77" t="s">
        <v>605</v>
      </c>
      <c r="C593" s="78">
        <v>0</v>
      </c>
      <c r="D593" s="79" t="s">
        <v>553</v>
      </c>
      <c r="E593" s="80">
        <v>18623433</v>
      </c>
      <c r="F593" s="81" t="s">
        <v>606</v>
      </c>
      <c r="G593" s="110">
        <v>7050280</v>
      </c>
      <c r="H593" s="83">
        <v>1</v>
      </c>
      <c r="I593" s="81" t="s">
        <v>37</v>
      </c>
      <c r="J593" s="81" t="s">
        <v>681</v>
      </c>
      <c r="K593" s="81" t="s">
        <v>658</v>
      </c>
      <c r="L593" s="81" t="s">
        <v>609</v>
      </c>
      <c r="M593" s="84">
        <v>3.5</v>
      </c>
      <c r="N593" s="85">
        <v>3.5</v>
      </c>
      <c r="O593" s="84"/>
      <c r="P593" s="84"/>
      <c r="Q593" s="84"/>
      <c r="R593" s="84"/>
      <c r="S593" s="98">
        <f>Tabulka510591214[[#This Row],[Celkové maximální úvazky]]-Tabulka510591214[[#This Row],[KAPACITA SLUŽBY]]</f>
        <v>1.5</v>
      </c>
      <c r="T593">
        <f>ROUND((Tabulka510591214[[#This Row],[KAPACITA SLUŽBY]]/70)*100,2)</f>
        <v>5</v>
      </c>
      <c r="AA593">
        <v>7050280</v>
      </c>
      <c r="AB593" t="s">
        <v>606</v>
      </c>
    </row>
    <row r="594" spans="1:28" ht="39.950000000000003" customHeight="1">
      <c r="B594" s="77" t="s">
        <v>605</v>
      </c>
      <c r="C594" s="78">
        <v>1</v>
      </c>
      <c r="D594" s="81" t="s">
        <v>751</v>
      </c>
      <c r="E594" s="80" t="s">
        <v>501</v>
      </c>
      <c r="F594" s="99" t="s">
        <v>606</v>
      </c>
      <c r="G594" s="82">
        <v>6379997</v>
      </c>
      <c r="H594" s="83">
        <v>1</v>
      </c>
      <c r="I594" s="81" t="s">
        <v>49</v>
      </c>
      <c r="J594" s="81" t="s">
        <v>662</v>
      </c>
      <c r="K594" s="81" t="s">
        <v>608</v>
      </c>
      <c r="L594" s="81" t="s">
        <v>598</v>
      </c>
      <c r="M594" s="99">
        <v>5</v>
      </c>
      <c r="N594" s="99"/>
      <c r="O594" s="99">
        <v>5</v>
      </c>
      <c r="P594" s="99"/>
      <c r="Q594" s="99"/>
      <c r="R594" s="99"/>
      <c r="S594" s="98"/>
      <c r="AA594">
        <v>6379997</v>
      </c>
      <c r="AB594" t="s">
        <v>606</v>
      </c>
    </row>
    <row r="595" spans="1:28" ht="39.950000000000003" customHeight="1">
      <c r="B595" s="77" t="s">
        <v>605</v>
      </c>
      <c r="C595" s="78">
        <v>0</v>
      </c>
      <c r="D595" s="79" t="s">
        <v>508</v>
      </c>
      <c r="E595" s="80" t="s">
        <v>509</v>
      </c>
      <c r="F595" s="81" t="s">
        <v>606</v>
      </c>
      <c r="G595" s="82">
        <v>4545853</v>
      </c>
      <c r="H595" s="83">
        <v>1</v>
      </c>
      <c r="I595" s="81" t="s">
        <v>25</v>
      </c>
      <c r="J595" s="81" t="s">
        <v>681</v>
      </c>
      <c r="K595" s="81" t="s">
        <v>631</v>
      </c>
      <c r="L595" s="81" t="s">
        <v>609</v>
      </c>
      <c r="M595" s="84">
        <v>4.5</v>
      </c>
      <c r="N595" s="85">
        <v>4.5</v>
      </c>
      <c r="O595" s="84"/>
      <c r="P595" s="84"/>
      <c r="Q595" s="84"/>
      <c r="R595" s="84"/>
      <c r="S595" s="98">
        <f>Tabulka510591214[[#This Row],[Celkové maximální úvazky]]-Tabulka510591214[[#This Row],[KAPACITA SLUŽBY]]</f>
        <v>1.9299999999999997</v>
      </c>
      <c r="T595">
        <f>ROUND((Tabulka510591214[[#This Row],[KAPACITA SLUŽBY]]/70)*100,2)</f>
        <v>6.43</v>
      </c>
      <c r="AA595">
        <v>4545853</v>
      </c>
      <c r="AB595" t="s">
        <v>606</v>
      </c>
    </row>
    <row r="596" spans="1:28" ht="39.950000000000003" customHeight="1">
      <c r="B596" s="77" t="s">
        <v>605</v>
      </c>
      <c r="C596" s="78">
        <v>1</v>
      </c>
      <c r="D596" s="79" t="s">
        <v>508</v>
      </c>
      <c r="E596" s="80" t="s">
        <v>509</v>
      </c>
      <c r="F596" s="81" t="s">
        <v>606</v>
      </c>
      <c r="G596" s="82">
        <v>2932015</v>
      </c>
      <c r="H596" s="83">
        <v>1</v>
      </c>
      <c r="I596" s="81" t="s">
        <v>425</v>
      </c>
      <c r="J596" s="81" t="s">
        <v>635</v>
      </c>
      <c r="K596" s="81" t="s">
        <v>631</v>
      </c>
      <c r="L596" s="81" t="s">
        <v>609</v>
      </c>
      <c r="M596" s="84">
        <v>4.4000000000000004</v>
      </c>
      <c r="N596" s="85">
        <v>4.4000000000000004</v>
      </c>
      <c r="O596" s="84"/>
      <c r="P596" s="84"/>
      <c r="Q596" s="84"/>
      <c r="R596" s="84"/>
      <c r="S596" s="98">
        <f>Tabulka510591214[[#This Row],[Celkové maximální úvazky]]-Tabulka510591214[[#This Row],[KAPACITA SLUŽBY]]</f>
        <v>1.8899999999999997</v>
      </c>
      <c r="T596">
        <f>ROUND((Tabulka510591214[[#This Row],[KAPACITA SLUŽBY]]/70)*100,2)</f>
        <v>6.29</v>
      </c>
      <c r="AA596">
        <v>2932015</v>
      </c>
      <c r="AB596" t="s">
        <v>606</v>
      </c>
    </row>
    <row r="597" spans="1:28" ht="39.950000000000003" customHeight="1">
      <c r="B597" s="77" t="s">
        <v>605</v>
      </c>
      <c r="C597" s="78">
        <v>1</v>
      </c>
      <c r="D597" s="79" t="s">
        <v>502</v>
      </c>
      <c r="E597" s="80">
        <v>67778399</v>
      </c>
      <c r="F597" s="81" t="s">
        <v>606</v>
      </c>
      <c r="G597" s="82">
        <v>9467457</v>
      </c>
      <c r="H597" s="83">
        <v>1</v>
      </c>
      <c r="I597" s="81" t="s">
        <v>50</v>
      </c>
      <c r="J597" s="81" t="s">
        <v>633</v>
      </c>
      <c r="K597" s="81" t="s">
        <v>658</v>
      </c>
      <c r="L597" s="81" t="s">
        <v>598</v>
      </c>
      <c r="M597" s="99">
        <v>10</v>
      </c>
      <c r="N597" s="99"/>
      <c r="O597" s="99">
        <v>10</v>
      </c>
      <c r="P597" s="99"/>
      <c r="Q597" s="99"/>
      <c r="R597" s="99"/>
      <c r="S597" s="98"/>
      <c r="AA597">
        <v>9467457</v>
      </c>
      <c r="AB597" t="s">
        <v>606</v>
      </c>
    </row>
    <row r="598" spans="1:28" ht="39.950000000000003" customHeight="1">
      <c r="B598" s="77" t="s">
        <v>605</v>
      </c>
      <c r="C598" s="78">
        <v>0</v>
      </c>
      <c r="D598" s="79" t="s">
        <v>502</v>
      </c>
      <c r="E598" s="80" t="s">
        <v>503</v>
      </c>
      <c r="F598" s="81" t="s">
        <v>606</v>
      </c>
      <c r="G598" s="110">
        <v>4638571</v>
      </c>
      <c r="H598" s="83">
        <v>1</v>
      </c>
      <c r="I598" s="81" t="s">
        <v>610</v>
      </c>
      <c r="J598" s="81" t="s">
        <v>633</v>
      </c>
      <c r="K598" s="81" t="s">
        <v>658</v>
      </c>
      <c r="L598" s="81" t="s">
        <v>598</v>
      </c>
      <c r="M598" s="99">
        <v>3</v>
      </c>
      <c r="N598" s="99"/>
      <c r="O598" s="99">
        <v>3</v>
      </c>
      <c r="P598" s="99"/>
      <c r="Q598" s="99"/>
      <c r="R598" s="99"/>
      <c r="S598" s="98"/>
      <c r="AA598">
        <v>4638571</v>
      </c>
      <c r="AB598" t="s">
        <v>606</v>
      </c>
    </row>
    <row r="599" spans="1:28" ht="39.950000000000003" customHeight="1">
      <c r="B599" s="77" t="s">
        <v>605</v>
      </c>
      <c r="C599" s="78">
        <v>0</v>
      </c>
      <c r="D599" s="81" t="s">
        <v>504</v>
      </c>
      <c r="E599" s="80">
        <v>27407969</v>
      </c>
      <c r="F599" s="81" t="s">
        <v>606</v>
      </c>
      <c r="G599" s="82">
        <v>9982961</v>
      </c>
      <c r="H599" s="83">
        <v>1</v>
      </c>
      <c r="I599" s="81" t="s">
        <v>50</v>
      </c>
      <c r="J599" s="81" t="s">
        <v>607</v>
      </c>
      <c r="K599" s="81" t="s">
        <v>631</v>
      </c>
      <c r="L599" s="81" t="s">
        <v>598</v>
      </c>
      <c r="M599" s="99">
        <v>4</v>
      </c>
      <c r="N599" s="99"/>
      <c r="O599" s="99">
        <v>4</v>
      </c>
      <c r="P599" s="99"/>
      <c r="Q599" s="99"/>
      <c r="R599" s="99"/>
      <c r="S599" s="98"/>
      <c r="AA599">
        <v>9982961</v>
      </c>
      <c r="AB599" t="s">
        <v>606</v>
      </c>
    </row>
    <row r="600" spans="1:28" s="96" customFormat="1" ht="39" customHeight="1">
      <c r="A600" s="76"/>
      <c r="B600" s="87" t="s">
        <v>605</v>
      </c>
      <c r="C600" s="88">
        <v>1</v>
      </c>
      <c r="D600" s="91" t="s">
        <v>504</v>
      </c>
      <c r="E600" s="90">
        <v>27407969</v>
      </c>
      <c r="F600" s="91" t="s">
        <v>606</v>
      </c>
      <c r="G600" s="92">
        <v>5781980</v>
      </c>
      <c r="H600" s="93">
        <v>0</v>
      </c>
      <c r="I600" s="91" t="s">
        <v>610</v>
      </c>
      <c r="J600" s="91" t="s">
        <v>607</v>
      </c>
      <c r="K600" s="91" t="s">
        <v>631</v>
      </c>
      <c r="L600" s="91" t="s">
        <v>611</v>
      </c>
      <c r="M600" s="94" t="s">
        <v>611</v>
      </c>
      <c r="N600" s="94">
        <v>0.1</v>
      </c>
      <c r="O600" s="94">
        <v>2</v>
      </c>
      <c r="P600" s="94"/>
      <c r="Q600" s="94"/>
      <c r="R600" s="94">
        <v>0.1</v>
      </c>
      <c r="S600" s="95" t="e">
        <f>Tabulka510591214[[#This Row],[Celkové maximální úvazky]]-Tabulka510591214[[#This Row],[KAPACITA SLUŽBY]]</f>
        <v>#VALUE!</v>
      </c>
      <c r="T600" s="96" t="e">
        <f>ROUND((Tabulka510591214[[#This Row],[KAPACITA SLUŽBY]]/70)*100,2)</f>
        <v>#VALUE!</v>
      </c>
      <c r="U600"/>
      <c r="V600"/>
      <c r="AA600" s="96">
        <v>5781980</v>
      </c>
      <c r="AB600" s="96" t="s">
        <v>606</v>
      </c>
    </row>
    <row r="601" spans="1:28" ht="39" customHeight="1">
      <c r="B601" s="97" t="s">
        <v>605</v>
      </c>
      <c r="C601" s="78">
        <v>1</v>
      </c>
      <c r="D601" s="81" t="s">
        <v>504</v>
      </c>
      <c r="E601" s="80">
        <v>27407969</v>
      </c>
      <c r="F601" s="81" t="s">
        <v>606</v>
      </c>
      <c r="G601" s="82">
        <v>5781980</v>
      </c>
      <c r="H601" s="83">
        <v>0</v>
      </c>
      <c r="I601" s="81" t="s">
        <v>610</v>
      </c>
      <c r="J601" s="81" t="s">
        <v>607</v>
      </c>
      <c r="K601" s="81" t="s">
        <v>631</v>
      </c>
      <c r="L601" s="81" t="s">
        <v>609</v>
      </c>
      <c r="M601" s="84">
        <v>0.1</v>
      </c>
      <c r="N601" s="85">
        <v>0.1</v>
      </c>
      <c r="O601" s="84"/>
      <c r="P601" s="84"/>
      <c r="Q601" s="84"/>
      <c r="R601" s="84"/>
      <c r="S601" s="98">
        <f>Tabulka510591214[[#This Row],[Celkové maximální úvazky]]-Tabulka510591214[[#This Row],[KAPACITA SLUŽBY]]</f>
        <v>4.0000000000000008E-2</v>
      </c>
      <c r="T601">
        <f>ROUND((Tabulka510591214[[#This Row],[KAPACITA SLUŽBY]]/70)*100,2)</f>
        <v>0.14000000000000001</v>
      </c>
      <c r="AA601">
        <v>5781980</v>
      </c>
      <c r="AB601" t="s">
        <v>606</v>
      </c>
    </row>
    <row r="602" spans="1:28" ht="39.950000000000003" customHeight="1">
      <c r="B602" s="97" t="s">
        <v>605</v>
      </c>
      <c r="C602" s="78">
        <v>1</v>
      </c>
      <c r="D602" s="81" t="s">
        <v>504</v>
      </c>
      <c r="E602" s="80">
        <v>27407969</v>
      </c>
      <c r="F602" s="81" t="s">
        <v>606</v>
      </c>
      <c r="G602" s="82">
        <v>5781980</v>
      </c>
      <c r="H602" s="83">
        <v>1</v>
      </c>
      <c r="I602" s="81" t="s">
        <v>610</v>
      </c>
      <c r="J602" s="81" t="s">
        <v>607</v>
      </c>
      <c r="K602" s="81" t="s">
        <v>631</v>
      </c>
      <c r="L602" s="81" t="s">
        <v>598</v>
      </c>
      <c r="M602" s="99">
        <v>2</v>
      </c>
      <c r="N602" s="99"/>
      <c r="O602" s="99">
        <v>2</v>
      </c>
      <c r="P602" s="99"/>
      <c r="Q602" s="99"/>
      <c r="R602" s="99"/>
      <c r="S602" s="98"/>
      <c r="AA602">
        <v>5781980</v>
      </c>
      <c r="AB602" t="s">
        <v>606</v>
      </c>
    </row>
    <row r="603" spans="1:28" ht="39.950000000000003" customHeight="1">
      <c r="B603" s="77" t="s">
        <v>605</v>
      </c>
      <c r="C603" s="78">
        <v>1</v>
      </c>
      <c r="D603" s="79" t="s">
        <v>506</v>
      </c>
      <c r="E603" s="80">
        <v>28195850</v>
      </c>
      <c r="F603" s="81" t="s">
        <v>621</v>
      </c>
      <c r="G603" s="82">
        <v>7853218</v>
      </c>
      <c r="H603" s="83">
        <v>1</v>
      </c>
      <c r="I603" s="81" t="s">
        <v>46</v>
      </c>
      <c r="J603" s="81" t="s">
        <v>624</v>
      </c>
      <c r="K603" s="81" t="s">
        <v>658</v>
      </c>
      <c r="L603" s="81" t="s">
        <v>609</v>
      </c>
      <c r="M603" s="84">
        <v>4.5</v>
      </c>
      <c r="N603" s="85">
        <v>4.5</v>
      </c>
      <c r="O603" s="84"/>
      <c r="P603" s="84"/>
      <c r="Q603" s="84"/>
      <c r="R603" s="84"/>
      <c r="S603" s="98">
        <f>Tabulka510591214[[#This Row],[Celkové maximální úvazky]]-Tabulka510591214[[#This Row],[KAPACITA SLUŽBY]]</f>
        <v>1.9299999999999997</v>
      </c>
      <c r="T603">
        <f>ROUND((Tabulka510591214[[#This Row],[KAPACITA SLUŽBY]]/70)*100,2)</f>
        <v>6.43</v>
      </c>
      <c r="AA603">
        <v>7853218</v>
      </c>
      <c r="AB603" t="s">
        <v>621</v>
      </c>
    </row>
    <row r="604" spans="1:28" s="96" customFormat="1" ht="39.950000000000003" customHeight="1">
      <c r="A604" s="76"/>
      <c r="B604" s="87" t="s">
        <v>605</v>
      </c>
      <c r="C604" s="88">
        <v>0</v>
      </c>
      <c r="D604" s="89" t="s">
        <v>510</v>
      </c>
      <c r="E604" s="90">
        <v>26661586</v>
      </c>
      <c r="F604" s="91" t="s">
        <v>606</v>
      </c>
      <c r="G604" s="92">
        <v>5666407</v>
      </c>
      <c r="H604" s="93">
        <v>0</v>
      </c>
      <c r="I604" s="91" t="s">
        <v>610</v>
      </c>
      <c r="J604" s="91" t="s">
        <v>710</v>
      </c>
      <c r="K604" s="91" t="s">
        <v>620</v>
      </c>
      <c r="L604" s="91" t="s">
        <v>611</v>
      </c>
      <c r="M604" s="94" t="s">
        <v>611</v>
      </c>
      <c r="N604" s="94">
        <v>2.46</v>
      </c>
      <c r="O604" s="94">
        <v>6</v>
      </c>
      <c r="P604" s="94"/>
      <c r="Q604" s="94"/>
      <c r="R604" s="94">
        <v>2.46</v>
      </c>
      <c r="S604" s="95" t="e">
        <f>Tabulka510591214[[#This Row],[Celkové maximální úvazky]]-Tabulka510591214[[#This Row],[KAPACITA SLUŽBY]]</f>
        <v>#VALUE!</v>
      </c>
      <c r="T604" s="96" t="e">
        <f>ROUND((Tabulka510591214[[#This Row],[KAPACITA SLUŽBY]]/70)*100,2)</f>
        <v>#VALUE!</v>
      </c>
      <c r="U604"/>
      <c r="V604"/>
      <c r="AA604" s="96">
        <v>5666407</v>
      </c>
      <c r="AB604" s="96" t="s">
        <v>606</v>
      </c>
    </row>
    <row r="605" spans="1:28" ht="39.950000000000003" customHeight="1">
      <c r="B605" s="97" t="s">
        <v>605</v>
      </c>
      <c r="C605" s="78">
        <v>0</v>
      </c>
      <c r="D605" s="79" t="s">
        <v>510</v>
      </c>
      <c r="E605" s="80">
        <v>26661586</v>
      </c>
      <c r="F605" s="81" t="s">
        <v>606</v>
      </c>
      <c r="G605" s="82">
        <v>5666407</v>
      </c>
      <c r="H605" s="83">
        <v>0</v>
      </c>
      <c r="I605" s="81" t="s">
        <v>610</v>
      </c>
      <c r="J605" s="81" t="s">
        <v>710</v>
      </c>
      <c r="K605" s="81" t="s">
        <v>620</v>
      </c>
      <c r="L605" s="81" t="s">
        <v>609</v>
      </c>
      <c r="M605" s="84">
        <v>2.46</v>
      </c>
      <c r="N605" s="85">
        <v>2.46</v>
      </c>
      <c r="O605" s="84"/>
      <c r="P605" s="84"/>
      <c r="Q605" s="84"/>
      <c r="R605" s="84"/>
      <c r="S605" s="98">
        <f>Tabulka510591214[[#This Row],[Celkové maximální úvazky]]-Tabulka510591214[[#This Row],[KAPACITA SLUŽBY]]</f>
        <v>1.0499999999999998</v>
      </c>
      <c r="T605">
        <f>ROUND((Tabulka510591214[[#This Row],[KAPACITA SLUŽBY]]/70)*100,2)</f>
        <v>3.51</v>
      </c>
      <c r="AA605">
        <v>5666407</v>
      </c>
      <c r="AB605" t="s">
        <v>606</v>
      </c>
    </row>
    <row r="606" spans="1:28" ht="39.950000000000003" customHeight="1">
      <c r="B606" s="97" t="s">
        <v>605</v>
      </c>
      <c r="C606" s="78">
        <v>0</v>
      </c>
      <c r="D606" s="79" t="s">
        <v>510</v>
      </c>
      <c r="E606" s="80">
        <v>26661586</v>
      </c>
      <c r="F606" s="81" t="s">
        <v>606</v>
      </c>
      <c r="G606" s="82">
        <v>5666407</v>
      </c>
      <c r="H606" s="83">
        <v>1</v>
      </c>
      <c r="I606" s="81" t="s">
        <v>610</v>
      </c>
      <c r="J606" s="81" t="s">
        <v>710</v>
      </c>
      <c r="K606" s="81" t="s">
        <v>620</v>
      </c>
      <c r="L606" s="81" t="s">
        <v>598</v>
      </c>
      <c r="M606" s="99">
        <v>6</v>
      </c>
      <c r="N606" s="99"/>
      <c r="O606" s="99">
        <v>6</v>
      </c>
      <c r="P606" s="99"/>
      <c r="Q606" s="99"/>
      <c r="R606" s="99"/>
      <c r="S606" s="98"/>
      <c r="AA606">
        <v>5666407</v>
      </c>
      <c r="AB606" t="s">
        <v>606</v>
      </c>
    </row>
    <row r="607" spans="1:28" ht="39.950000000000003" customHeight="1">
      <c r="B607" s="77" t="s">
        <v>605</v>
      </c>
      <c r="C607" s="78">
        <v>0</v>
      </c>
      <c r="D607" s="79" t="s">
        <v>510</v>
      </c>
      <c r="E607" s="80">
        <v>26661586</v>
      </c>
      <c r="F607" s="81" t="s">
        <v>606</v>
      </c>
      <c r="G607" s="82">
        <v>6554374</v>
      </c>
      <c r="H607" s="83">
        <v>1</v>
      </c>
      <c r="I607" s="81" t="s">
        <v>548</v>
      </c>
      <c r="J607" s="81" t="s">
        <v>710</v>
      </c>
      <c r="K607" s="81" t="s">
        <v>620</v>
      </c>
      <c r="L607" s="81" t="s">
        <v>609</v>
      </c>
      <c r="M607" s="84">
        <v>3.85</v>
      </c>
      <c r="N607" s="85">
        <v>3.85</v>
      </c>
      <c r="O607" s="84"/>
      <c r="P607" s="84"/>
      <c r="Q607" s="84"/>
      <c r="R607" s="84"/>
      <c r="S607" s="98">
        <f>Tabulka510591214[[#This Row],[Celkové maximální úvazky]]-Tabulka510591214[[#This Row],[KAPACITA SLUŽBY]]</f>
        <v>1.65</v>
      </c>
      <c r="T607">
        <f>ROUND((Tabulka510591214[[#This Row],[KAPACITA SLUŽBY]]/70)*100,2)</f>
        <v>5.5</v>
      </c>
      <c r="AA607">
        <v>6554374</v>
      </c>
      <c r="AB607" t="s">
        <v>606</v>
      </c>
    </row>
    <row r="608" spans="1:28" ht="39.950000000000003" customHeight="1">
      <c r="B608" s="77" t="s">
        <v>605</v>
      </c>
      <c r="C608" s="78">
        <v>0</v>
      </c>
      <c r="D608" s="79" t="s">
        <v>510</v>
      </c>
      <c r="E608" s="80">
        <v>26661586</v>
      </c>
      <c r="F608" s="81" t="s">
        <v>606</v>
      </c>
      <c r="G608" s="82">
        <v>9681860</v>
      </c>
      <c r="H608" s="83">
        <v>1</v>
      </c>
      <c r="I608" s="81" t="s">
        <v>26</v>
      </c>
      <c r="J608" s="81" t="s">
        <v>710</v>
      </c>
      <c r="K608" s="81" t="s">
        <v>620</v>
      </c>
      <c r="L608" s="81" t="s">
        <v>609</v>
      </c>
      <c r="M608" s="84">
        <v>2.83</v>
      </c>
      <c r="N608" s="85">
        <v>2.83</v>
      </c>
      <c r="O608" s="84"/>
      <c r="P608" s="84"/>
      <c r="Q608" s="84"/>
      <c r="R608" s="84"/>
      <c r="S608" s="98">
        <f>Tabulka510591214[[#This Row],[Celkové maximální úvazky]]-Tabulka510591214[[#This Row],[KAPACITA SLUŽBY]]</f>
        <v>1.21</v>
      </c>
      <c r="T608">
        <f>ROUND((Tabulka510591214[[#This Row],[KAPACITA SLUŽBY]]/70)*100,2)</f>
        <v>4.04</v>
      </c>
      <c r="AA608">
        <v>9681860</v>
      </c>
      <c r="AB608" t="s">
        <v>606</v>
      </c>
    </row>
    <row r="609" spans="1:28" ht="39.950000000000003" customHeight="1">
      <c r="B609" s="77" t="s">
        <v>605</v>
      </c>
      <c r="C609" s="78">
        <v>1</v>
      </c>
      <c r="D609" s="79" t="s">
        <v>510</v>
      </c>
      <c r="E609" s="80">
        <v>26661586</v>
      </c>
      <c r="F609" s="81" t="s">
        <v>606</v>
      </c>
      <c r="G609" s="82">
        <v>5532702</v>
      </c>
      <c r="H609" s="83">
        <v>1</v>
      </c>
      <c r="I609" s="81" t="s">
        <v>414</v>
      </c>
      <c r="J609" s="81" t="s">
        <v>646</v>
      </c>
      <c r="K609" s="81" t="s">
        <v>620</v>
      </c>
      <c r="L609" s="81" t="s">
        <v>609</v>
      </c>
      <c r="M609" s="84">
        <v>3.5</v>
      </c>
      <c r="N609" s="85">
        <v>3.5</v>
      </c>
      <c r="O609" s="84"/>
      <c r="P609" s="84"/>
      <c r="Q609" s="84"/>
      <c r="R609" s="84"/>
      <c r="S609" s="98">
        <f>Tabulka510591214[[#This Row],[Celkové maximální úvazky]]-Tabulka510591214[[#This Row],[KAPACITA SLUŽBY]]</f>
        <v>1.5</v>
      </c>
      <c r="T609">
        <f>ROUND((Tabulka510591214[[#This Row],[KAPACITA SLUŽBY]]/70)*100,2)</f>
        <v>5</v>
      </c>
      <c r="AA609">
        <v>5532702</v>
      </c>
      <c r="AB609" t="s">
        <v>606</v>
      </c>
    </row>
    <row r="610" spans="1:28" ht="39.950000000000003" customHeight="1">
      <c r="B610" s="77" t="s">
        <v>605</v>
      </c>
      <c r="C610" s="78">
        <v>0</v>
      </c>
      <c r="D610" s="79" t="s">
        <v>512</v>
      </c>
      <c r="E610" s="80">
        <v>71229051</v>
      </c>
      <c r="F610" s="81" t="s">
        <v>632</v>
      </c>
      <c r="G610" s="82">
        <v>9496934</v>
      </c>
      <c r="H610" s="83">
        <v>1</v>
      </c>
      <c r="I610" s="81" t="s">
        <v>25</v>
      </c>
      <c r="J610" s="81" t="s">
        <v>633</v>
      </c>
      <c r="K610" s="81" t="s">
        <v>625</v>
      </c>
      <c r="L610" s="81" t="s">
        <v>609</v>
      </c>
      <c r="M610" s="84">
        <v>5.9</v>
      </c>
      <c r="N610" s="85">
        <v>5.9</v>
      </c>
      <c r="O610" s="84"/>
      <c r="P610" s="84"/>
      <c r="Q610" s="84"/>
      <c r="R610" s="84"/>
      <c r="S610" s="98">
        <f>Tabulka510591214[[#This Row],[Celkové maximální úvazky]]-Tabulka510591214[[#This Row],[KAPACITA SLUŽBY]]</f>
        <v>2.5299999999999994</v>
      </c>
      <c r="T610">
        <f>ROUND((Tabulka510591214[[#This Row],[KAPACITA SLUŽBY]]/70)*100,2)</f>
        <v>8.43</v>
      </c>
      <c r="AA610">
        <v>9496934</v>
      </c>
      <c r="AB610" t="s">
        <v>632</v>
      </c>
    </row>
    <row r="611" spans="1:28" ht="39.950000000000003" customHeight="1">
      <c r="B611" s="77" t="s">
        <v>605</v>
      </c>
      <c r="C611" s="78">
        <v>0</v>
      </c>
      <c r="D611" s="79" t="s">
        <v>512</v>
      </c>
      <c r="E611" s="80">
        <v>71229051</v>
      </c>
      <c r="F611" s="81" t="s">
        <v>632</v>
      </c>
      <c r="G611" s="82">
        <v>3977758</v>
      </c>
      <c r="H611" s="83">
        <v>1</v>
      </c>
      <c r="I611" s="81" t="s">
        <v>49</v>
      </c>
      <c r="J611" s="81" t="s">
        <v>633</v>
      </c>
      <c r="K611" s="81" t="s">
        <v>622</v>
      </c>
      <c r="L611" s="81" t="s">
        <v>598</v>
      </c>
      <c r="M611" s="99">
        <v>58</v>
      </c>
      <c r="N611" s="99"/>
      <c r="O611" s="99">
        <v>58</v>
      </c>
      <c r="P611" s="99"/>
      <c r="Q611" s="99"/>
      <c r="R611" s="99"/>
      <c r="S611" s="98"/>
      <c r="AA611">
        <v>3977758</v>
      </c>
      <c r="AB611" t="s">
        <v>632</v>
      </c>
    </row>
    <row r="612" spans="1:28" ht="39.950000000000003" customHeight="1">
      <c r="B612" s="77" t="s">
        <v>605</v>
      </c>
      <c r="C612" s="78">
        <v>1</v>
      </c>
      <c r="D612" s="79" t="s">
        <v>512</v>
      </c>
      <c r="E612" s="80">
        <v>71229051</v>
      </c>
      <c r="F612" s="81" t="s">
        <v>632</v>
      </c>
      <c r="G612" s="115">
        <v>1155482</v>
      </c>
      <c r="H612" s="83">
        <v>1</v>
      </c>
      <c r="I612" s="81" t="s">
        <v>50</v>
      </c>
      <c r="J612" s="81" t="s">
        <v>633</v>
      </c>
      <c r="K612" s="81" t="s">
        <v>625</v>
      </c>
      <c r="L612" s="81" t="s">
        <v>598</v>
      </c>
      <c r="M612" s="99">
        <v>32</v>
      </c>
      <c r="N612" s="99"/>
      <c r="O612" s="99">
        <v>32</v>
      </c>
      <c r="P612" s="99"/>
      <c r="Q612" s="99"/>
      <c r="R612" s="99"/>
      <c r="S612" s="98"/>
      <c r="AA612">
        <v>1155482</v>
      </c>
      <c r="AB612" t="s">
        <v>632</v>
      </c>
    </row>
    <row r="613" spans="1:28" ht="39.950000000000003" customHeight="1">
      <c r="B613" s="77" t="s">
        <v>605</v>
      </c>
      <c r="C613" s="78">
        <v>0</v>
      </c>
      <c r="D613" s="79" t="s">
        <v>516</v>
      </c>
      <c r="E613" s="80">
        <v>71234446</v>
      </c>
      <c r="F613" s="81" t="s">
        <v>632</v>
      </c>
      <c r="G613" s="82">
        <v>8559065</v>
      </c>
      <c r="H613" s="83">
        <v>1</v>
      </c>
      <c r="I613" s="81" t="s">
        <v>25</v>
      </c>
      <c r="J613" s="81" t="s">
        <v>633</v>
      </c>
      <c r="K613" s="81" t="s">
        <v>631</v>
      </c>
      <c r="L613" s="81" t="s">
        <v>609</v>
      </c>
      <c r="M613" s="84">
        <v>3.6</v>
      </c>
      <c r="N613" s="85">
        <v>3.6</v>
      </c>
      <c r="O613" s="84"/>
      <c r="P613" s="84"/>
      <c r="Q613" s="84"/>
      <c r="R613" s="84"/>
      <c r="S613" s="98">
        <f>Tabulka510591214[[#This Row],[Celkové maximální úvazky]]-Tabulka510591214[[#This Row],[KAPACITA SLUŽBY]]</f>
        <v>1.5399999999999996</v>
      </c>
      <c r="T613">
        <f>ROUND((Tabulka510591214[[#This Row],[KAPACITA SLUŽBY]]/70)*100,2)</f>
        <v>5.14</v>
      </c>
      <c r="AA613">
        <v>8559065</v>
      </c>
      <c r="AB613" t="s">
        <v>632</v>
      </c>
    </row>
    <row r="614" spans="1:28" ht="39.950000000000003" customHeight="1">
      <c r="B614" s="77" t="s">
        <v>605</v>
      </c>
      <c r="C614" s="78">
        <v>1</v>
      </c>
      <c r="D614" s="79" t="s">
        <v>516</v>
      </c>
      <c r="E614" s="80">
        <v>71234446</v>
      </c>
      <c r="F614" s="81" t="s">
        <v>632</v>
      </c>
      <c r="G614" s="82">
        <v>2342335</v>
      </c>
      <c r="H614" s="83">
        <v>1</v>
      </c>
      <c r="I614" s="81" t="s">
        <v>49</v>
      </c>
      <c r="J614" s="81" t="s">
        <v>633</v>
      </c>
      <c r="K614" s="81" t="s">
        <v>631</v>
      </c>
      <c r="L614" s="81" t="s">
        <v>598</v>
      </c>
      <c r="M614" s="99">
        <v>53</v>
      </c>
      <c r="N614" s="99"/>
      <c r="O614" s="99">
        <v>53</v>
      </c>
      <c r="P614" s="99"/>
      <c r="Q614" s="99"/>
      <c r="R614" s="99"/>
      <c r="S614" s="98"/>
      <c r="AA614">
        <v>2342335</v>
      </c>
      <c r="AB614" t="s">
        <v>632</v>
      </c>
    </row>
    <row r="615" spans="1:28" ht="39.950000000000003" customHeight="1">
      <c r="B615" s="77" t="s">
        <v>605</v>
      </c>
      <c r="C615" s="78">
        <v>0</v>
      </c>
      <c r="D615" s="79" t="s">
        <v>516</v>
      </c>
      <c r="E615" s="80">
        <v>71234446</v>
      </c>
      <c r="F615" s="81" t="s">
        <v>632</v>
      </c>
      <c r="G615" s="82">
        <v>4410360</v>
      </c>
      <c r="H615" s="83">
        <v>1</v>
      </c>
      <c r="I615" s="81" t="s">
        <v>50</v>
      </c>
      <c r="J615" s="81" t="s">
        <v>633</v>
      </c>
      <c r="K615" s="81" t="s">
        <v>631</v>
      </c>
      <c r="L615" s="81" t="s">
        <v>598</v>
      </c>
      <c r="M615" s="99">
        <v>27</v>
      </c>
      <c r="N615" s="99"/>
      <c r="O615" s="99">
        <v>27</v>
      </c>
      <c r="P615" s="99"/>
      <c r="Q615" s="99"/>
      <c r="R615" s="99"/>
      <c r="S615" s="98"/>
      <c r="AA615">
        <v>4410360</v>
      </c>
      <c r="AB615" t="s">
        <v>632</v>
      </c>
    </row>
    <row r="616" spans="1:28" ht="39.950000000000003" customHeight="1">
      <c r="B616" s="77" t="s">
        <v>605</v>
      </c>
      <c r="C616" s="78">
        <v>0</v>
      </c>
      <c r="D616" s="79" t="s">
        <v>516</v>
      </c>
      <c r="E616" s="80">
        <v>71234446</v>
      </c>
      <c r="F616" s="81" t="s">
        <v>632</v>
      </c>
      <c r="G616" s="82">
        <v>8034777</v>
      </c>
      <c r="H616" s="83">
        <v>1</v>
      </c>
      <c r="I616" s="81" t="s">
        <v>564</v>
      </c>
      <c r="J616" s="81" t="s">
        <v>633</v>
      </c>
      <c r="K616" s="81" t="s">
        <v>631</v>
      </c>
      <c r="L616" s="81" t="s">
        <v>609</v>
      </c>
      <c r="M616" s="84">
        <v>10.7</v>
      </c>
      <c r="N616" s="85">
        <v>10.7</v>
      </c>
      <c r="O616" s="84"/>
      <c r="P616" s="84"/>
      <c r="Q616" s="84"/>
      <c r="R616" s="84"/>
      <c r="S616" s="98">
        <f>Tabulka510591214[[#This Row],[Celkové maximální úvazky]]-Tabulka510591214[[#This Row],[KAPACITA SLUŽBY]]</f>
        <v>4.59</v>
      </c>
      <c r="T616">
        <f>ROUND((Tabulka510591214[[#This Row],[KAPACITA SLUŽBY]]/70)*100,2)</f>
        <v>15.29</v>
      </c>
      <c r="AA616">
        <v>8034777</v>
      </c>
      <c r="AB616" t="s">
        <v>632</v>
      </c>
    </row>
    <row r="617" spans="1:28" ht="39.950000000000003" customHeight="1">
      <c r="B617" s="77" t="s">
        <v>605</v>
      </c>
      <c r="C617" s="78">
        <v>0</v>
      </c>
      <c r="D617" s="79" t="s">
        <v>516</v>
      </c>
      <c r="E617" s="80">
        <v>71234446</v>
      </c>
      <c r="F617" s="81" t="s">
        <v>632</v>
      </c>
      <c r="G617" s="82">
        <v>8988454</v>
      </c>
      <c r="H617" s="83">
        <v>1</v>
      </c>
      <c r="I617" s="81" t="s">
        <v>80</v>
      </c>
      <c r="J617" s="81" t="s">
        <v>633</v>
      </c>
      <c r="K617" s="81" t="s">
        <v>631</v>
      </c>
      <c r="L617" s="81" t="s">
        <v>598</v>
      </c>
      <c r="M617" s="99">
        <v>14</v>
      </c>
      <c r="N617" s="99"/>
      <c r="O617" s="99">
        <v>14</v>
      </c>
      <c r="P617" s="99"/>
      <c r="Q617" s="99"/>
      <c r="R617" s="99"/>
      <c r="S617" s="98"/>
      <c r="AA617">
        <v>8988454</v>
      </c>
      <c r="AB617" t="s">
        <v>632</v>
      </c>
    </row>
    <row r="618" spans="1:28" ht="39.950000000000003" customHeight="1">
      <c r="B618" s="77" t="s">
        <v>605</v>
      </c>
      <c r="C618" s="78">
        <v>1</v>
      </c>
      <c r="D618" s="79" t="s">
        <v>518</v>
      </c>
      <c r="E618" s="80">
        <v>60445963</v>
      </c>
      <c r="F618" s="81" t="s">
        <v>606</v>
      </c>
      <c r="G618" s="82">
        <v>8822983</v>
      </c>
      <c r="H618" s="83">
        <v>1</v>
      </c>
      <c r="I618" s="81" t="s">
        <v>50</v>
      </c>
      <c r="J618" s="81" t="s">
        <v>607</v>
      </c>
      <c r="K618" s="81" t="s">
        <v>617</v>
      </c>
      <c r="L618" s="81" t="s">
        <v>598</v>
      </c>
      <c r="M618" s="99">
        <v>8</v>
      </c>
      <c r="N618" s="99"/>
      <c r="O618" s="99">
        <v>8</v>
      </c>
      <c r="P618" s="99"/>
      <c r="Q618" s="99"/>
      <c r="R618" s="99"/>
      <c r="S618" s="98"/>
      <c r="AA618">
        <v>8822983</v>
      </c>
      <c r="AB618" t="s">
        <v>606</v>
      </c>
    </row>
    <row r="619" spans="1:28" ht="39.950000000000003" customHeight="1">
      <c r="B619" s="77" t="s">
        <v>605</v>
      </c>
      <c r="C619" s="78">
        <v>0</v>
      </c>
      <c r="D619" s="79" t="s">
        <v>520</v>
      </c>
      <c r="E619" s="80">
        <v>71234489</v>
      </c>
      <c r="F619" s="81" t="s">
        <v>632</v>
      </c>
      <c r="G619" s="82">
        <v>3074336</v>
      </c>
      <c r="H619" s="83">
        <v>1</v>
      </c>
      <c r="I619" s="81" t="s">
        <v>722</v>
      </c>
      <c r="J619" s="81" t="s">
        <v>626</v>
      </c>
      <c r="K619" s="81" t="s">
        <v>631</v>
      </c>
      <c r="L619" s="81" t="s">
        <v>598</v>
      </c>
      <c r="M619" s="99">
        <v>45</v>
      </c>
      <c r="N619" s="99"/>
      <c r="O619" s="99">
        <v>45</v>
      </c>
      <c r="P619" s="99"/>
      <c r="Q619" s="99"/>
      <c r="R619" s="99"/>
      <c r="S619" s="98"/>
      <c r="AA619">
        <v>3074336</v>
      </c>
      <c r="AB619" t="s">
        <v>632</v>
      </c>
    </row>
    <row r="620" spans="1:28" ht="39.950000000000003" customHeight="1">
      <c r="B620" s="77" t="s">
        <v>605</v>
      </c>
      <c r="C620" s="78">
        <v>0</v>
      </c>
      <c r="D620" s="79" t="s">
        <v>520</v>
      </c>
      <c r="E620" s="80">
        <v>71234489</v>
      </c>
      <c r="F620" s="81" t="s">
        <v>632</v>
      </c>
      <c r="G620" s="82">
        <v>9033762</v>
      </c>
      <c r="H620" s="83">
        <v>1</v>
      </c>
      <c r="I620" s="81" t="s">
        <v>575</v>
      </c>
      <c r="J620" s="81" t="s">
        <v>731</v>
      </c>
      <c r="K620" s="81" t="s">
        <v>631</v>
      </c>
      <c r="L620" s="81" t="s">
        <v>609</v>
      </c>
      <c r="M620" s="84">
        <v>3.27</v>
      </c>
      <c r="N620" s="85">
        <v>3.27</v>
      </c>
      <c r="O620" s="84"/>
      <c r="P620" s="84"/>
      <c r="Q620" s="84"/>
      <c r="R620" s="84"/>
      <c r="S620" s="98">
        <f>Tabulka510591214[[#This Row],[Celkové maximální úvazky]]-Tabulka510591214[[#This Row],[KAPACITA SLUŽBY]]</f>
        <v>1.4</v>
      </c>
      <c r="T620">
        <f>ROUND((Tabulka510591214[[#This Row],[KAPACITA SLUŽBY]]/70)*100,2)</f>
        <v>4.67</v>
      </c>
      <c r="AA620">
        <v>9033762</v>
      </c>
      <c r="AB620" t="s">
        <v>632</v>
      </c>
    </row>
    <row r="621" spans="1:28" ht="39.950000000000003" customHeight="1">
      <c r="B621" s="77" t="s">
        <v>605</v>
      </c>
      <c r="C621" s="78">
        <v>0</v>
      </c>
      <c r="D621" s="79" t="s">
        <v>520</v>
      </c>
      <c r="E621" s="80">
        <v>71234489</v>
      </c>
      <c r="F621" s="81" t="s">
        <v>632</v>
      </c>
      <c r="G621" s="82">
        <v>3789317</v>
      </c>
      <c r="H621" s="83">
        <v>1</v>
      </c>
      <c r="I621" s="81" t="s">
        <v>46</v>
      </c>
      <c r="J621" s="81" t="s">
        <v>635</v>
      </c>
      <c r="K621" s="81" t="s">
        <v>631</v>
      </c>
      <c r="L621" s="81" t="s">
        <v>609</v>
      </c>
      <c r="M621" s="84">
        <v>8.2799999999999994</v>
      </c>
      <c r="N621" s="85">
        <v>8.2799999999999994</v>
      </c>
      <c r="O621" s="84"/>
      <c r="P621" s="84"/>
      <c r="Q621" s="84"/>
      <c r="R621" s="84"/>
      <c r="S621" s="98">
        <f>Tabulka510591214[[#This Row],[Celkové maximální úvazky]]-Tabulka510591214[[#This Row],[KAPACITA SLUŽBY]]</f>
        <v>3.5500000000000007</v>
      </c>
      <c r="T621">
        <f>ROUND((Tabulka510591214[[#This Row],[KAPACITA SLUŽBY]]/70)*100,2)</f>
        <v>11.83</v>
      </c>
      <c r="AA621">
        <v>3789317</v>
      </c>
      <c r="AB621" t="s">
        <v>632</v>
      </c>
    </row>
    <row r="622" spans="1:28" s="96" customFormat="1" ht="39.950000000000003" customHeight="1">
      <c r="A622" s="76"/>
      <c r="B622" s="87" t="s">
        <v>605</v>
      </c>
      <c r="C622" s="88">
        <v>0</v>
      </c>
      <c r="D622" s="89" t="s">
        <v>520</v>
      </c>
      <c r="E622" s="90">
        <v>71234489</v>
      </c>
      <c r="F622" s="91" t="s">
        <v>632</v>
      </c>
      <c r="G622" s="92">
        <v>6434926</v>
      </c>
      <c r="H622" s="93">
        <v>0</v>
      </c>
      <c r="I622" s="91" t="s">
        <v>523</v>
      </c>
      <c r="J622" s="91" t="s">
        <v>640</v>
      </c>
      <c r="K622" s="91" t="s">
        <v>631</v>
      </c>
      <c r="L622" s="91" t="s">
        <v>611</v>
      </c>
      <c r="M622" s="94" t="s">
        <v>611</v>
      </c>
      <c r="N622" s="94">
        <v>3.39</v>
      </c>
      <c r="O622" s="94">
        <v>6</v>
      </c>
      <c r="P622" s="94"/>
      <c r="Q622" s="94"/>
      <c r="R622" s="94">
        <v>3.39</v>
      </c>
      <c r="S622" s="95" t="e">
        <f>Tabulka510591214[[#This Row],[Celkové maximální úvazky]]-Tabulka510591214[[#This Row],[KAPACITA SLUŽBY]]</f>
        <v>#VALUE!</v>
      </c>
      <c r="T622" s="96" t="e">
        <f>ROUND((Tabulka510591214[[#This Row],[KAPACITA SLUŽBY]]/70)*100,2)</f>
        <v>#VALUE!</v>
      </c>
      <c r="U622"/>
      <c r="V622"/>
      <c r="AA622" s="96">
        <v>6434926</v>
      </c>
      <c r="AB622" s="96" t="s">
        <v>632</v>
      </c>
    </row>
    <row r="623" spans="1:28" ht="39.950000000000003" customHeight="1">
      <c r="B623" s="97" t="s">
        <v>605</v>
      </c>
      <c r="C623" s="78">
        <v>0</v>
      </c>
      <c r="D623" s="79" t="s">
        <v>520</v>
      </c>
      <c r="E623" s="80">
        <v>71234489</v>
      </c>
      <c r="F623" s="81" t="s">
        <v>632</v>
      </c>
      <c r="G623" s="82">
        <v>6434926</v>
      </c>
      <c r="H623" s="83">
        <v>0</v>
      </c>
      <c r="I623" s="81" t="s">
        <v>523</v>
      </c>
      <c r="J623" s="81" t="s">
        <v>640</v>
      </c>
      <c r="K623" s="81" t="s">
        <v>631</v>
      </c>
      <c r="L623" s="81" t="s">
        <v>609</v>
      </c>
      <c r="M623" s="84">
        <v>3.39</v>
      </c>
      <c r="N623" s="85">
        <v>3.39</v>
      </c>
      <c r="O623" s="84"/>
      <c r="P623" s="84"/>
      <c r="Q623" s="84"/>
      <c r="R623" s="84"/>
      <c r="S623" s="98">
        <f>Tabulka510591214[[#This Row],[Celkové maximální úvazky]]-Tabulka510591214[[#This Row],[KAPACITA SLUŽBY]]</f>
        <v>1.4499999999999997</v>
      </c>
      <c r="T623">
        <f>ROUND((Tabulka510591214[[#This Row],[KAPACITA SLUŽBY]]/70)*100,2)</f>
        <v>4.84</v>
      </c>
      <c r="AA623">
        <v>6434926</v>
      </c>
      <c r="AB623" t="s">
        <v>632</v>
      </c>
    </row>
    <row r="624" spans="1:28" ht="39.950000000000003" customHeight="1">
      <c r="B624" s="97" t="s">
        <v>605</v>
      </c>
      <c r="C624" s="78">
        <v>0</v>
      </c>
      <c r="D624" s="79" t="s">
        <v>520</v>
      </c>
      <c r="E624" s="80">
        <v>71234489</v>
      </c>
      <c r="F624" s="81" t="s">
        <v>632</v>
      </c>
      <c r="G624" s="82">
        <v>6434926</v>
      </c>
      <c r="H624" s="83">
        <v>1</v>
      </c>
      <c r="I624" s="81" t="s">
        <v>523</v>
      </c>
      <c r="J624" s="81" t="s">
        <v>640</v>
      </c>
      <c r="K624" s="81" t="s">
        <v>631</v>
      </c>
      <c r="L624" s="81" t="s">
        <v>598</v>
      </c>
      <c r="M624" s="84">
        <v>6</v>
      </c>
      <c r="N624" s="84"/>
      <c r="O624" s="99">
        <v>6</v>
      </c>
      <c r="P624" s="99"/>
      <c r="Q624" s="99"/>
      <c r="R624" s="84"/>
      <c r="S624" s="98"/>
      <c r="AA624">
        <v>6434926</v>
      </c>
      <c r="AB624" t="s">
        <v>632</v>
      </c>
    </row>
    <row r="625" spans="2:28" ht="39.950000000000003" customHeight="1">
      <c r="B625" s="77" t="s">
        <v>605</v>
      </c>
      <c r="C625" s="78">
        <v>0</v>
      </c>
      <c r="D625" s="79" t="s">
        <v>520</v>
      </c>
      <c r="E625" s="80">
        <v>71234489</v>
      </c>
      <c r="F625" s="81" t="s">
        <v>632</v>
      </c>
      <c r="G625" s="82">
        <v>3367359</v>
      </c>
      <c r="H625" s="83">
        <v>1</v>
      </c>
      <c r="I625" s="81" t="s">
        <v>522</v>
      </c>
      <c r="J625" s="81" t="s">
        <v>640</v>
      </c>
      <c r="K625" s="81" t="s">
        <v>631</v>
      </c>
      <c r="L625" s="81" t="s">
        <v>598</v>
      </c>
      <c r="M625" s="99">
        <v>15</v>
      </c>
      <c r="N625" s="99"/>
      <c r="O625" s="99">
        <v>15</v>
      </c>
      <c r="P625" s="99"/>
      <c r="Q625" s="99"/>
      <c r="R625" s="99"/>
      <c r="S625" s="98"/>
      <c r="AA625">
        <v>3367359</v>
      </c>
      <c r="AB625" t="s">
        <v>632</v>
      </c>
    </row>
    <row r="626" spans="2:28" ht="39.950000000000003" customHeight="1">
      <c r="B626" s="77" t="s">
        <v>605</v>
      </c>
      <c r="C626" s="78">
        <v>1</v>
      </c>
      <c r="D626" s="79" t="s">
        <v>520</v>
      </c>
      <c r="E626" s="80">
        <v>71234489</v>
      </c>
      <c r="F626" s="81" t="s">
        <v>632</v>
      </c>
      <c r="G626" s="82">
        <v>2854357</v>
      </c>
      <c r="H626" s="83">
        <v>1</v>
      </c>
      <c r="I626" s="81" t="s">
        <v>83</v>
      </c>
      <c r="J626" s="81" t="s">
        <v>640</v>
      </c>
      <c r="K626" s="81" t="s">
        <v>631</v>
      </c>
      <c r="L626" s="81" t="s">
        <v>609</v>
      </c>
      <c r="M626" s="84">
        <v>1.65</v>
      </c>
      <c r="N626" s="85">
        <v>1.65</v>
      </c>
      <c r="O626" s="84"/>
      <c r="P626" s="84"/>
      <c r="Q626" s="84"/>
      <c r="R626" s="84"/>
      <c r="S626" s="98">
        <f>Tabulka510591214[[#This Row],[Celkové maximální úvazky]]-Tabulka510591214[[#This Row],[KAPACITA SLUŽBY]]</f>
        <v>0.71</v>
      </c>
      <c r="T626">
        <f>ROUND((Tabulka510591214[[#This Row],[KAPACITA SLUŽBY]]/70)*100,2)</f>
        <v>2.36</v>
      </c>
      <c r="AA626">
        <v>2854357</v>
      </c>
      <c r="AB626" t="s">
        <v>632</v>
      </c>
    </row>
    <row r="627" spans="2:28" ht="39.950000000000003" customHeight="1">
      <c r="B627" s="77" t="s">
        <v>605</v>
      </c>
      <c r="C627" s="78">
        <v>1</v>
      </c>
      <c r="D627" s="113" t="s">
        <v>524</v>
      </c>
      <c r="E627" s="80">
        <v>22693661</v>
      </c>
      <c r="F627" s="132" t="s">
        <v>606</v>
      </c>
      <c r="G627" s="82">
        <v>6547846</v>
      </c>
      <c r="H627" s="83">
        <v>1</v>
      </c>
      <c r="I627" s="81" t="s">
        <v>27</v>
      </c>
      <c r="J627" s="81" t="s">
        <v>646</v>
      </c>
      <c r="K627" s="81" t="s">
        <v>614</v>
      </c>
      <c r="L627" s="81" t="s">
        <v>609</v>
      </c>
      <c r="M627" s="84">
        <v>5</v>
      </c>
      <c r="N627" s="85">
        <v>5</v>
      </c>
      <c r="O627" s="84"/>
      <c r="P627" s="84"/>
      <c r="Q627" s="84"/>
      <c r="R627" s="84"/>
      <c r="S627" s="98">
        <f>Tabulka510591214[[#This Row],[Celkové maximální úvazky]]-Tabulka510591214[[#This Row],[KAPACITA SLUŽBY]]</f>
        <v>2.1399999999999997</v>
      </c>
      <c r="T627">
        <f>ROUND((Tabulka510591214[[#This Row],[KAPACITA SLUŽBY]]/70)*100,2)</f>
        <v>7.14</v>
      </c>
      <c r="AA627">
        <v>6547846</v>
      </c>
      <c r="AB627" t="s">
        <v>606</v>
      </c>
    </row>
    <row r="628" spans="2:28" ht="39.950000000000003" customHeight="1">
      <c r="B628" s="77" t="s">
        <v>605</v>
      </c>
      <c r="C628" s="78">
        <v>0</v>
      </c>
      <c r="D628" s="113" t="s">
        <v>524</v>
      </c>
      <c r="E628" s="80">
        <v>22693661</v>
      </c>
      <c r="F628" s="132" t="s">
        <v>606</v>
      </c>
      <c r="G628" s="82">
        <v>4965558</v>
      </c>
      <c r="H628" s="83">
        <v>1</v>
      </c>
      <c r="I628" s="81" t="s">
        <v>37</v>
      </c>
      <c r="J628" s="81" t="s">
        <v>618</v>
      </c>
      <c r="K628" s="81" t="s">
        <v>614</v>
      </c>
      <c r="L628" s="81" t="s">
        <v>609</v>
      </c>
      <c r="M628" s="84">
        <v>4</v>
      </c>
      <c r="N628" s="85">
        <v>4</v>
      </c>
      <c r="O628" s="84"/>
      <c r="P628" s="84"/>
      <c r="Q628" s="84"/>
      <c r="R628" s="84"/>
      <c r="S628" s="98">
        <f>Tabulka510591214[[#This Row],[Celkové maximální úvazky]]-Tabulka510591214[[#This Row],[KAPACITA SLUŽBY]]</f>
        <v>1.71</v>
      </c>
      <c r="T628">
        <f>ROUND((Tabulka510591214[[#This Row],[KAPACITA SLUŽBY]]/70)*100,2)</f>
        <v>5.71</v>
      </c>
      <c r="AA628">
        <v>4965558</v>
      </c>
      <c r="AB628" t="s">
        <v>606</v>
      </c>
    </row>
    <row r="629" spans="2:28" ht="39.950000000000003" customHeight="1">
      <c r="B629" s="77" t="s">
        <v>605</v>
      </c>
      <c r="C629" s="78">
        <v>1</v>
      </c>
      <c r="D629" s="79" t="s">
        <v>526</v>
      </c>
      <c r="E629" s="80">
        <v>44685181</v>
      </c>
      <c r="F629" s="81" t="s">
        <v>632</v>
      </c>
      <c r="G629" s="82">
        <v>8261070</v>
      </c>
      <c r="H629" s="83">
        <v>1</v>
      </c>
      <c r="I629" s="81" t="s">
        <v>40</v>
      </c>
      <c r="J629" s="81" t="s">
        <v>618</v>
      </c>
      <c r="K629" s="81" t="s">
        <v>614</v>
      </c>
      <c r="L629" s="81" t="s">
        <v>598</v>
      </c>
      <c r="M629" s="99">
        <v>65</v>
      </c>
      <c r="N629" s="99"/>
      <c r="O629" s="99">
        <v>65</v>
      </c>
      <c r="P629" s="99"/>
      <c r="Q629" s="99"/>
      <c r="R629" s="99"/>
      <c r="S629" s="98"/>
      <c r="AA629">
        <v>8261070</v>
      </c>
      <c r="AB629" t="s">
        <v>632</v>
      </c>
    </row>
    <row r="630" spans="2:28" ht="39.950000000000003" customHeight="1">
      <c r="B630" s="77" t="s">
        <v>605</v>
      </c>
      <c r="C630" s="78">
        <v>0</v>
      </c>
      <c r="D630" s="79" t="s">
        <v>528</v>
      </c>
      <c r="E630" s="80" t="s">
        <v>529</v>
      </c>
      <c r="F630" s="81" t="s">
        <v>632</v>
      </c>
      <c r="G630" s="82">
        <v>4573207</v>
      </c>
      <c r="H630" s="83">
        <v>1</v>
      </c>
      <c r="I630" s="81" t="s">
        <v>25</v>
      </c>
      <c r="J630" s="81" t="s">
        <v>633</v>
      </c>
      <c r="K630" s="81" t="s">
        <v>620</v>
      </c>
      <c r="L630" s="81" t="s">
        <v>609</v>
      </c>
      <c r="M630" s="84">
        <v>1.1000000000000001</v>
      </c>
      <c r="N630" s="85">
        <v>1.1000000000000001</v>
      </c>
      <c r="O630" s="84"/>
      <c r="P630" s="84"/>
      <c r="Q630" s="84"/>
      <c r="R630" s="84"/>
      <c r="S630" s="98">
        <f>Tabulka510591214[[#This Row],[Celkové maximální úvazky]]-Tabulka510591214[[#This Row],[KAPACITA SLUŽBY]]</f>
        <v>0.47</v>
      </c>
      <c r="T630">
        <f>ROUND((Tabulka510591214[[#This Row],[KAPACITA SLUŽBY]]/70)*100,2)</f>
        <v>1.57</v>
      </c>
      <c r="AA630">
        <v>4573207</v>
      </c>
      <c r="AB630" t="s">
        <v>632</v>
      </c>
    </row>
    <row r="631" spans="2:28" ht="39.950000000000003" customHeight="1">
      <c r="B631" s="77" t="s">
        <v>605</v>
      </c>
      <c r="C631" s="78">
        <v>0</v>
      </c>
      <c r="D631" s="79" t="s">
        <v>528</v>
      </c>
      <c r="E631" s="80" t="s">
        <v>529</v>
      </c>
      <c r="F631" s="81" t="s">
        <v>632</v>
      </c>
      <c r="G631" s="82">
        <v>6755296</v>
      </c>
      <c r="H631" s="83">
        <v>1</v>
      </c>
      <c r="I631" s="81" t="s">
        <v>49</v>
      </c>
      <c r="J631" s="81" t="s">
        <v>607</v>
      </c>
      <c r="K631" s="81" t="s">
        <v>620</v>
      </c>
      <c r="L631" s="81" t="s">
        <v>598</v>
      </c>
      <c r="M631" s="99">
        <v>60</v>
      </c>
      <c r="N631" s="99"/>
      <c r="O631" s="99">
        <v>60</v>
      </c>
      <c r="P631" s="99"/>
      <c r="Q631" s="99"/>
      <c r="R631" s="99"/>
      <c r="S631" s="98"/>
      <c r="AA631">
        <v>6755296</v>
      </c>
      <c r="AB631" t="s">
        <v>632</v>
      </c>
    </row>
    <row r="632" spans="2:28" ht="39.950000000000003" customHeight="1">
      <c r="B632" s="77" t="s">
        <v>605</v>
      </c>
      <c r="C632" s="78">
        <v>0</v>
      </c>
      <c r="D632" s="79" t="s">
        <v>528</v>
      </c>
      <c r="E632" s="80" t="s">
        <v>529</v>
      </c>
      <c r="F632" s="81" t="s">
        <v>632</v>
      </c>
      <c r="G632" s="82">
        <v>4746258</v>
      </c>
      <c r="H632" s="83">
        <v>1</v>
      </c>
      <c r="I632" s="81" t="s">
        <v>50</v>
      </c>
      <c r="J632" s="81" t="s">
        <v>633</v>
      </c>
      <c r="K632" s="81" t="s">
        <v>620</v>
      </c>
      <c r="L632" s="81" t="s">
        <v>598</v>
      </c>
      <c r="M632" s="99">
        <v>18</v>
      </c>
      <c r="N632" s="99"/>
      <c r="O632" s="99">
        <v>18</v>
      </c>
      <c r="P632" s="99"/>
      <c r="Q632" s="99"/>
      <c r="R632" s="99"/>
      <c r="S632" s="98"/>
      <c r="AA632">
        <v>4746258</v>
      </c>
      <c r="AB632" t="s">
        <v>632</v>
      </c>
    </row>
    <row r="633" spans="2:28" ht="39.950000000000003" customHeight="1">
      <c r="B633" s="77" t="s">
        <v>605</v>
      </c>
      <c r="C633" s="78">
        <v>1</v>
      </c>
      <c r="D633" s="79" t="s">
        <v>528</v>
      </c>
      <c r="E633" s="80" t="s">
        <v>529</v>
      </c>
      <c r="F633" s="81" t="s">
        <v>632</v>
      </c>
      <c r="G633" s="82">
        <v>4053970</v>
      </c>
      <c r="H633" s="83">
        <v>1</v>
      </c>
      <c r="I633" s="81" t="s">
        <v>610</v>
      </c>
      <c r="J633" s="81" t="s">
        <v>633</v>
      </c>
      <c r="K633" s="81" t="s">
        <v>620</v>
      </c>
      <c r="L633" s="81" t="s">
        <v>598</v>
      </c>
      <c r="M633" s="99">
        <v>5</v>
      </c>
      <c r="N633" s="99"/>
      <c r="O633" s="99">
        <v>5</v>
      </c>
      <c r="P633" s="99"/>
      <c r="Q633" s="99"/>
      <c r="R633" s="99"/>
      <c r="S633" s="98"/>
      <c r="AA633">
        <v>4053970</v>
      </c>
      <c r="AB633" t="s">
        <v>632</v>
      </c>
    </row>
    <row r="634" spans="2:28" ht="39.950000000000003" customHeight="1">
      <c r="B634" s="77" t="s">
        <v>605</v>
      </c>
      <c r="C634" s="78">
        <v>0</v>
      </c>
      <c r="D634" s="79" t="s">
        <v>528</v>
      </c>
      <c r="E634" s="80" t="s">
        <v>529</v>
      </c>
      <c r="F634" s="81" t="s">
        <v>632</v>
      </c>
      <c r="G634" s="82">
        <v>7605862</v>
      </c>
      <c r="H634" s="143">
        <v>1</v>
      </c>
      <c r="I634" s="81" t="s">
        <v>80</v>
      </c>
      <c r="J634" s="81" t="s">
        <v>633</v>
      </c>
      <c r="K634" s="81" t="s">
        <v>620</v>
      </c>
      <c r="L634" s="81" t="s">
        <v>598</v>
      </c>
      <c r="M634" s="99">
        <v>3</v>
      </c>
      <c r="N634" s="167"/>
      <c r="O634" s="99">
        <v>3</v>
      </c>
      <c r="P634" s="167"/>
      <c r="Q634" s="167"/>
      <c r="R634" s="167"/>
      <c r="S634" s="168"/>
      <c r="AA634">
        <v>7605862</v>
      </c>
      <c r="AB634" t="s">
        <v>632</v>
      </c>
    </row>
    <row r="635" spans="2:28" ht="39.950000000000003" customHeight="1" thickBot="1">
      <c r="B635" s="169"/>
      <c r="C635" s="170">
        <f>SUBTOTAL(109,Tabulka510591214[POČET POSKYTOVATELŮ])</f>
        <v>276</v>
      </c>
      <c r="D635" s="171"/>
      <c r="E635" s="172"/>
      <c r="F635" s="172"/>
      <c r="G635" s="172"/>
      <c r="H635" s="172">
        <f>SUBTOTAL(109,Tabulka510591214[POČET SLUŽEB])</f>
        <v>597</v>
      </c>
      <c r="I635" s="171"/>
      <c r="J635" s="171"/>
      <c r="K635" s="171"/>
      <c r="L635" s="171"/>
      <c r="M635" s="173"/>
      <c r="N635" s="194"/>
      <c r="O635" s="173"/>
      <c r="P635" s="173"/>
      <c r="Q635" s="173"/>
      <c r="R635" s="173"/>
      <c r="S635" s="174"/>
      <c r="T635" s="174"/>
      <c r="U635" s="175"/>
      <c r="V635" s="175"/>
    </row>
    <row r="636" spans="2:28" ht="50.1" customHeight="1">
      <c r="B636" s="176"/>
      <c r="C636" s="176"/>
      <c r="D636" s="177" t="s">
        <v>752</v>
      </c>
      <c r="E636" s="178">
        <f>SUM(C3:C634)</f>
        <v>276</v>
      </c>
      <c r="F636" s="179"/>
      <c r="G636" s="176"/>
      <c r="H636" s="180"/>
      <c r="I636" s="181"/>
      <c r="J636" s="181"/>
      <c r="K636" s="181"/>
      <c r="L636" s="181"/>
      <c r="M636" s="182"/>
      <c r="N636" s="182"/>
      <c r="O636" s="182"/>
      <c r="P636" s="182"/>
      <c r="Q636" s="182"/>
      <c r="R636" s="182"/>
    </row>
    <row r="637" spans="2:28" ht="50.1" customHeight="1" thickBot="1">
      <c r="B637" s="176"/>
      <c r="C637" s="176"/>
      <c r="D637" s="177" t="s">
        <v>753</v>
      </c>
      <c r="E637" s="163">
        <f>SUM(H3:H634)</f>
        <v>597</v>
      </c>
      <c r="F637" s="179"/>
      <c r="G637" s="176"/>
      <c r="H637" s="180"/>
      <c r="I637" s="181"/>
      <c r="J637" s="181"/>
      <c r="K637" s="181"/>
      <c r="L637" s="181"/>
      <c r="M637" s="182"/>
      <c r="N637" s="182"/>
      <c r="O637" s="182"/>
      <c r="P637" s="182"/>
      <c r="Q637" s="182"/>
      <c r="R637" s="182"/>
    </row>
    <row r="638" spans="2:28" ht="30" customHeight="1">
      <c r="B638" s="183"/>
      <c r="C638" s="184"/>
      <c r="D638" s="240" t="s">
        <v>754</v>
      </c>
      <c r="E638" s="240"/>
      <c r="F638" s="240"/>
      <c r="G638" s="240"/>
      <c r="H638" s="240"/>
      <c r="I638" s="240"/>
      <c r="J638" s="240"/>
      <c r="K638" s="240"/>
      <c r="L638" s="240"/>
      <c r="M638" s="241"/>
      <c r="N638" s="185"/>
      <c r="O638" s="185"/>
      <c r="P638" s="185"/>
      <c r="Q638" s="185"/>
      <c r="R638" s="185"/>
    </row>
    <row r="639" spans="2:28" ht="30" customHeight="1">
      <c r="B639" s="186" t="s">
        <v>605</v>
      </c>
      <c r="D639" s="233" t="s">
        <v>755</v>
      </c>
      <c r="E639" s="233"/>
      <c r="F639" s="233"/>
      <c r="G639" s="233"/>
      <c r="H639" s="233"/>
      <c r="I639" s="233"/>
      <c r="J639" s="233"/>
      <c r="K639" s="233"/>
      <c r="L639" s="233"/>
      <c r="M639" s="234"/>
      <c r="N639" s="187"/>
      <c r="O639" s="187"/>
      <c r="P639" s="187"/>
      <c r="Q639" s="187"/>
      <c r="R639" s="187"/>
    </row>
    <row r="640" spans="2:28" ht="30" customHeight="1">
      <c r="B640" s="188" t="s">
        <v>756</v>
      </c>
      <c r="D640" s="233" t="s">
        <v>757</v>
      </c>
      <c r="E640" s="233"/>
      <c r="F640" s="233"/>
      <c r="G640" s="233"/>
      <c r="H640" s="233"/>
      <c r="I640" s="233"/>
      <c r="J640" s="233"/>
      <c r="K640" s="233"/>
      <c r="L640" s="233"/>
      <c r="M640" s="234"/>
      <c r="N640" s="187"/>
      <c r="O640" s="187"/>
      <c r="P640" s="187"/>
      <c r="Q640" s="187"/>
      <c r="R640" s="187"/>
    </row>
    <row r="641" spans="2:18" ht="30" customHeight="1">
      <c r="B641" s="188" t="s">
        <v>758</v>
      </c>
      <c r="D641" s="233" t="s">
        <v>759</v>
      </c>
      <c r="E641" s="233"/>
      <c r="F641" s="233"/>
      <c r="G641" s="233"/>
      <c r="H641" s="233"/>
      <c r="I641" s="233"/>
      <c r="J641" s="233"/>
      <c r="K641" s="233"/>
      <c r="L641" s="233"/>
      <c r="M641" s="234"/>
      <c r="N641" s="187"/>
      <c r="O641" s="187"/>
      <c r="P641" s="187"/>
      <c r="Q641" s="187"/>
      <c r="R641" s="187"/>
    </row>
    <row r="642" spans="2:18" ht="30" customHeight="1">
      <c r="B642" s="189"/>
      <c r="D642" s="233" t="s">
        <v>760</v>
      </c>
      <c r="E642" s="233"/>
      <c r="F642" s="233"/>
      <c r="G642" s="233"/>
      <c r="H642" s="233"/>
      <c r="I642" s="233"/>
      <c r="J642" s="233"/>
      <c r="K642" s="233"/>
      <c r="L642" s="233"/>
      <c r="M642" s="234"/>
      <c r="N642" s="187"/>
      <c r="O642" s="187"/>
      <c r="P642" s="187"/>
      <c r="Q642" s="187"/>
      <c r="R642" s="187"/>
    </row>
    <row r="643" spans="2:18" ht="30" customHeight="1">
      <c r="B643" s="190"/>
      <c r="C643" s="163"/>
      <c r="D643" s="231" t="s">
        <v>761</v>
      </c>
      <c r="E643" s="231"/>
      <c r="F643" s="231"/>
      <c r="G643" s="231"/>
      <c r="H643" s="231"/>
      <c r="I643" s="231"/>
      <c r="J643" s="231"/>
      <c r="K643" s="231"/>
      <c r="L643" s="231"/>
      <c r="M643" s="232"/>
      <c r="N643" s="185"/>
      <c r="O643" s="185"/>
      <c r="P643" s="185"/>
      <c r="Q643" s="185"/>
      <c r="R643" s="185"/>
    </row>
    <row r="644" spans="2:18" ht="30" customHeight="1">
      <c r="B644" s="189" t="s">
        <v>762</v>
      </c>
      <c r="C644" s="163"/>
      <c r="D644" s="233" t="s">
        <v>763</v>
      </c>
      <c r="E644" s="233"/>
      <c r="F644" s="233"/>
      <c r="G644" s="233"/>
      <c r="H644" s="233"/>
      <c r="I644" s="233"/>
      <c r="J644" s="233"/>
      <c r="K644" s="233"/>
      <c r="L644" s="233"/>
      <c r="M644" s="234"/>
      <c r="N644" s="187"/>
      <c r="O644" s="187"/>
      <c r="P644" s="187"/>
      <c r="Q644" s="187"/>
      <c r="R644" s="187"/>
    </row>
    <row r="645" spans="2:18" ht="30" customHeight="1">
      <c r="B645" s="189" t="s">
        <v>696</v>
      </c>
      <c r="C645" s="163"/>
      <c r="D645" s="233" t="s">
        <v>764</v>
      </c>
      <c r="E645" s="233"/>
      <c r="F645" s="233"/>
      <c r="G645" s="233"/>
      <c r="H645" s="233"/>
      <c r="I645" s="233"/>
      <c r="J645" s="233"/>
      <c r="K645" s="233"/>
      <c r="L645" s="233"/>
      <c r="M645" s="234"/>
      <c r="N645" s="187"/>
      <c r="O645" s="187"/>
      <c r="P645" s="187"/>
      <c r="Q645" s="187"/>
      <c r="R645" s="187"/>
    </row>
    <row r="646" spans="2:18" ht="30" customHeight="1" thickBot="1">
      <c r="B646" s="191" t="s">
        <v>765</v>
      </c>
      <c r="C646" s="192"/>
      <c r="D646" s="235" t="s">
        <v>766</v>
      </c>
      <c r="E646" s="235"/>
      <c r="F646" s="235"/>
      <c r="G646" s="235"/>
      <c r="H646" s="235"/>
      <c r="I646" s="235"/>
      <c r="J646" s="235"/>
      <c r="K646" s="235"/>
      <c r="L646" s="235"/>
      <c r="M646" s="236"/>
      <c r="N646" s="187"/>
      <c r="O646" s="187"/>
      <c r="P646" s="187"/>
      <c r="Q646" s="187"/>
      <c r="R646" s="187"/>
    </row>
  </sheetData>
  <mergeCells count="10">
    <mergeCell ref="D643:M643"/>
    <mergeCell ref="D644:M644"/>
    <mergeCell ref="D645:M645"/>
    <mergeCell ref="D646:M646"/>
    <mergeCell ref="B1:M1"/>
    <mergeCell ref="D638:M638"/>
    <mergeCell ref="D639:M639"/>
    <mergeCell ref="D640:M640"/>
    <mergeCell ref="D641:M641"/>
    <mergeCell ref="D642:M642"/>
  </mergeCells>
  <phoneticPr fontId="32" type="noConversion"/>
  <conditionalFormatting sqref="G575">
    <cfRule type="duplicateValues" dxfId="631" priority="573"/>
  </conditionalFormatting>
  <conditionalFormatting sqref="G213:H213">
    <cfRule type="duplicateValues" dxfId="630" priority="572"/>
  </conditionalFormatting>
  <conditionalFormatting sqref="G261:H261">
    <cfRule type="duplicateValues" dxfId="629" priority="571"/>
  </conditionalFormatting>
  <conditionalFormatting sqref="G379:H379">
    <cfRule type="duplicateValues" dxfId="628" priority="570"/>
  </conditionalFormatting>
  <conditionalFormatting sqref="G396:H396">
    <cfRule type="duplicateValues" dxfId="627" priority="569"/>
  </conditionalFormatting>
  <conditionalFormatting sqref="G433:H433">
    <cfRule type="duplicateValues" dxfId="626" priority="568"/>
  </conditionalFormatting>
  <conditionalFormatting sqref="G513:H514">
    <cfRule type="duplicateValues" dxfId="625" priority="567"/>
  </conditionalFormatting>
  <conditionalFormatting sqref="G532:H532">
    <cfRule type="duplicateValues" dxfId="624" priority="566"/>
  </conditionalFormatting>
  <conditionalFormatting sqref="G551:H554">
    <cfRule type="duplicateValues" dxfId="623" priority="565"/>
  </conditionalFormatting>
  <conditionalFormatting sqref="G305:H305">
    <cfRule type="duplicateValues" dxfId="622" priority="563"/>
  </conditionalFormatting>
  <conditionalFormatting sqref="G305">
    <cfRule type="duplicateValues" dxfId="621" priority="564"/>
  </conditionalFormatting>
  <conditionalFormatting sqref="G305">
    <cfRule type="duplicateValues" dxfId="620" priority="562"/>
  </conditionalFormatting>
  <conditionalFormatting sqref="G435:H435">
    <cfRule type="duplicateValues" dxfId="619" priority="574"/>
  </conditionalFormatting>
  <conditionalFormatting sqref="G539:H539">
    <cfRule type="duplicateValues" dxfId="618" priority="575"/>
  </conditionalFormatting>
  <conditionalFormatting sqref="G592:H598 G578:H590 G576 G3:H3 H23:H26 H53:H59 H101:H106 H108 H110:H111 H143:H148 G214:H232 G373:H375 G380:H384 G398:H432 G434:H434 G515:H515 G517:H520 G533:H536 G555:H569 G151:H212 G436:H446 G262:H275 G299:H304 G260:H260 G287:H297 H30:H32 G6:H12 G245:H245 G138:H141 G49:G59 G496:H510 G306:H312 G143:G150 G87:H98 G540:H550 G601:H603 G629:H634 G75:G78 G324:H325 G386:H395 G115:H117 G574 H574:H576 G448:H462 G321:H322 G34:H37 G14:H14 G16:H18 G20:H20 G22:G26 G28:G32 H28 G42:H45 G247:H258 G279:H285 G327:H371 G522:H522 G524:H531 G538:H538 G625:H627 G485:H494 G100:G111 G61:G73 H61:H78 G80:H85 G119:H133 G234:H243 G464:H481 G483:H483 G571:H571 G605:H621 G623:H623 G135:H136 G277:H277 G314:H319 G377:H377">
    <cfRule type="duplicateValues" dxfId="617" priority="576"/>
  </conditionalFormatting>
  <conditionalFormatting sqref="H22">
    <cfRule type="duplicateValues" dxfId="616" priority="561"/>
  </conditionalFormatting>
  <conditionalFormatting sqref="G298:H298">
    <cfRule type="duplicateValues" dxfId="615" priority="556"/>
  </conditionalFormatting>
  <conditionalFormatting sqref="G298">
    <cfRule type="duplicateValues" dxfId="614" priority="557"/>
  </conditionalFormatting>
  <conditionalFormatting sqref="G298">
    <cfRule type="duplicateValues" dxfId="613" priority="558"/>
  </conditionalFormatting>
  <conditionalFormatting sqref="G298">
    <cfRule type="duplicateValues" dxfId="612" priority="559"/>
    <cfRule type="duplicateValues" dxfId="611" priority="560"/>
  </conditionalFormatting>
  <conditionalFormatting sqref="G592:G598 G578:G590 G299:G304 G260:G275 G287:G297 G398:G446 G379:G384 G3 G245 G138:G141 G49:G59 G496:G510 G513:G515 G306:G312 G143:G232 G87:G98 G517:G520 G601:G603 G629:G634 G75:G78 G324:G325 G386:G396 G115:G117 G574:G576 G448:G462 G321:G322 G34:G37 G6:G12 G14 G16:G18 G20 G22:G26 G28:G32 G42:G45 G247:G258 G279:G285 G327:G375 G522 G524:G536 G625:G627 G485:G494 G538:G569 G100:G111 G61:G73 G80:G85 G119:G133 G234:G243 G464:G481 G483 G571 G605:G621 G623 G135:G136 G277 G314:G319 G377">
    <cfRule type="duplicateValues" dxfId="610" priority="577"/>
  </conditionalFormatting>
  <conditionalFormatting sqref="G592:G598 G578:G590 G299:G304 G260:G275 G287:G297 G398:G446 G379:G384 G3 G245 G138:G141 G49:G59 G496:G510 G513:G515 G306:G312 G143:G232 G87:G98 G517:G520 G601:G603 G629:G634 G75:G78 G324:G325 G386:G396 G115:G117 G574:G576 G448:G462 G321:G322 G34:G37 G6:G12 G14 G16:G18 G20 G22:G26 G28:G32 G42:G45 G247:G258 G279:G285 G327:G375 G522 G524:G536 G625:G627 G485:G494 G538:G569 G100:G111 G61:G73 G80:G85 G119:G133 G234:G243 G464:G481 G483 G571 G605:G621 G623 G135:G136 G277 G314:G319 G377">
    <cfRule type="duplicateValues" dxfId="609" priority="578"/>
  </conditionalFormatting>
  <conditionalFormatting sqref="G592:G598 G578:G590 G260:G275 G287:G297 G398:G446 G379:G384 G3 G245 G138:G141 G49:G59 G496:G510 G513:G515 G299:G312 G143:G232 G87:G98 G517:G520 G601:G603 G629:G634 G75:G78 G324:G325 G386:G396 G115:G117 G574:G576 G448:G462 G321:G322 G34:G37 G6:G12 G14 G16:G18 G20 G22:G26 G28:G32 G42:G45 G247:G258 G279:G285 G327:G375 G522 G524:G536 G625:G627 G485:G494 G538:G569 G100:G111 G61:G73 G80:G85 G119:G133 G234:G243 G464:G481 G483 G571 G605:G621 G623 G135:G136 G277 G314:G319 G377">
    <cfRule type="duplicateValues" dxfId="608" priority="579"/>
    <cfRule type="duplicateValues" dxfId="607" priority="580"/>
  </conditionalFormatting>
  <conditionalFormatting sqref="G577:H577">
    <cfRule type="duplicateValues" dxfId="606" priority="551"/>
  </conditionalFormatting>
  <conditionalFormatting sqref="G577">
    <cfRule type="duplicateValues" dxfId="605" priority="552"/>
  </conditionalFormatting>
  <conditionalFormatting sqref="G577">
    <cfRule type="duplicateValues" dxfId="604" priority="553"/>
  </conditionalFormatting>
  <conditionalFormatting sqref="G577">
    <cfRule type="duplicateValues" dxfId="603" priority="554"/>
    <cfRule type="duplicateValues" dxfId="602" priority="555"/>
  </conditionalFormatting>
  <conditionalFormatting sqref="G259:H259">
    <cfRule type="duplicateValues" dxfId="601" priority="546"/>
  </conditionalFormatting>
  <conditionalFormatting sqref="G259">
    <cfRule type="duplicateValues" dxfId="600" priority="547"/>
  </conditionalFormatting>
  <conditionalFormatting sqref="G259">
    <cfRule type="duplicateValues" dxfId="599" priority="548"/>
  </conditionalFormatting>
  <conditionalFormatting sqref="G259">
    <cfRule type="duplicateValues" dxfId="598" priority="549"/>
    <cfRule type="duplicateValues" dxfId="597" priority="550"/>
  </conditionalFormatting>
  <conditionalFormatting sqref="G286:H286">
    <cfRule type="duplicateValues" dxfId="596" priority="541"/>
  </conditionalFormatting>
  <conditionalFormatting sqref="G286">
    <cfRule type="duplicateValues" dxfId="595" priority="542"/>
  </conditionalFormatting>
  <conditionalFormatting sqref="G286">
    <cfRule type="duplicateValues" dxfId="594" priority="543"/>
  </conditionalFormatting>
  <conditionalFormatting sqref="G286">
    <cfRule type="duplicateValues" dxfId="593" priority="544"/>
    <cfRule type="duplicateValues" dxfId="592" priority="545"/>
  </conditionalFormatting>
  <conditionalFormatting sqref="G397:H397">
    <cfRule type="duplicateValues" dxfId="591" priority="536"/>
  </conditionalFormatting>
  <conditionalFormatting sqref="G397">
    <cfRule type="duplicateValues" dxfId="590" priority="537"/>
  </conditionalFormatting>
  <conditionalFormatting sqref="G397">
    <cfRule type="duplicateValues" dxfId="589" priority="538"/>
  </conditionalFormatting>
  <conditionalFormatting sqref="G397">
    <cfRule type="duplicateValues" dxfId="588" priority="539"/>
    <cfRule type="duplicateValues" dxfId="587" priority="540"/>
  </conditionalFormatting>
  <conditionalFormatting sqref="G495:H495">
    <cfRule type="duplicateValues" dxfId="586" priority="531"/>
  </conditionalFormatting>
  <conditionalFormatting sqref="G495">
    <cfRule type="duplicateValues" dxfId="585" priority="532"/>
  </conditionalFormatting>
  <conditionalFormatting sqref="G495">
    <cfRule type="duplicateValues" dxfId="584" priority="533"/>
  </conditionalFormatting>
  <conditionalFormatting sqref="G495">
    <cfRule type="duplicateValues" dxfId="583" priority="534"/>
    <cfRule type="duplicateValues" dxfId="582" priority="535"/>
  </conditionalFormatting>
  <conditionalFormatting sqref="G378:H378">
    <cfRule type="duplicateValues" dxfId="581" priority="526"/>
  </conditionalFormatting>
  <conditionalFormatting sqref="G378">
    <cfRule type="duplicateValues" dxfId="580" priority="527"/>
  </conditionalFormatting>
  <conditionalFormatting sqref="G378">
    <cfRule type="duplicateValues" dxfId="579" priority="528"/>
  </conditionalFormatting>
  <conditionalFormatting sqref="G378">
    <cfRule type="duplicateValues" dxfId="578" priority="529"/>
    <cfRule type="duplicateValues" dxfId="577" priority="530"/>
  </conditionalFormatting>
  <conditionalFormatting sqref="G244:H244">
    <cfRule type="duplicateValues" dxfId="576" priority="521"/>
  </conditionalFormatting>
  <conditionalFormatting sqref="G244">
    <cfRule type="duplicateValues" dxfId="575" priority="522"/>
  </conditionalFormatting>
  <conditionalFormatting sqref="G244">
    <cfRule type="duplicateValues" dxfId="574" priority="523"/>
  </conditionalFormatting>
  <conditionalFormatting sqref="G244">
    <cfRule type="duplicateValues" dxfId="573" priority="524"/>
    <cfRule type="duplicateValues" dxfId="572" priority="525"/>
  </conditionalFormatting>
  <conditionalFormatting sqref="G113:H113">
    <cfRule type="duplicateValues" dxfId="571" priority="516"/>
  </conditionalFormatting>
  <conditionalFormatting sqref="G113">
    <cfRule type="duplicateValues" dxfId="570" priority="517"/>
  </conditionalFormatting>
  <conditionalFormatting sqref="G113">
    <cfRule type="duplicateValues" dxfId="569" priority="518"/>
  </conditionalFormatting>
  <conditionalFormatting sqref="G113">
    <cfRule type="duplicateValues" dxfId="568" priority="519"/>
    <cfRule type="duplicateValues" dxfId="567" priority="520"/>
  </conditionalFormatting>
  <conditionalFormatting sqref="G137:H137">
    <cfRule type="duplicateValues" dxfId="566" priority="511"/>
  </conditionalFormatting>
  <conditionalFormatting sqref="G137">
    <cfRule type="duplicateValues" dxfId="565" priority="512"/>
  </conditionalFormatting>
  <conditionalFormatting sqref="G137">
    <cfRule type="duplicateValues" dxfId="564" priority="513"/>
  </conditionalFormatting>
  <conditionalFormatting sqref="G137">
    <cfRule type="duplicateValues" dxfId="563" priority="514"/>
    <cfRule type="duplicateValues" dxfId="562" priority="515"/>
  </conditionalFormatting>
  <conditionalFormatting sqref="G47:H47">
    <cfRule type="duplicateValues" dxfId="561" priority="506"/>
  </conditionalFormatting>
  <conditionalFormatting sqref="G47">
    <cfRule type="duplicateValues" dxfId="560" priority="507"/>
  </conditionalFormatting>
  <conditionalFormatting sqref="G47">
    <cfRule type="duplicateValues" dxfId="559" priority="508"/>
  </conditionalFormatting>
  <conditionalFormatting sqref="G47">
    <cfRule type="duplicateValues" dxfId="558" priority="509"/>
    <cfRule type="duplicateValues" dxfId="557" priority="510"/>
  </conditionalFormatting>
  <conditionalFormatting sqref="G47">
    <cfRule type="duplicateValues" dxfId="556" priority="505"/>
  </conditionalFormatting>
  <conditionalFormatting sqref="G511:H511">
    <cfRule type="duplicateValues" dxfId="555" priority="500"/>
  </conditionalFormatting>
  <conditionalFormatting sqref="G511">
    <cfRule type="duplicateValues" dxfId="554" priority="501"/>
  </conditionalFormatting>
  <conditionalFormatting sqref="G511">
    <cfRule type="duplicateValues" dxfId="553" priority="502"/>
  </conditionalFormatting>
  <conditionalFormatting sqref="G511">
    <cfRule type="duplicateValues" dxfId="552" priority="503"/>
    <cfRule type="duplicateValues" dxfId="551" priority="504"/>
  </conditionalFormatting>
  <conditionalFormatting sqref="G511">
    <cfRule type="duplicateValues" dxfId="550" priority="499"/>
  </conditionalFormatting>
  <conditionalFormatting sqref="G512:H512">
    <cfRule type="duplicateValues" dxfId="549" priority="494"/>
  </conditionalFormatting>
  <conditionalFormatting sqref="G512">
    <cfRule type="duplicateValues" dxfId="548" priority="495"/>
  </conditionalFormatting>
  <conditionalFormatting sqref="G512">
    <cfRule type="duplicateValues" dxfId="547" priority="496"/>
  </conditionalFormatting>
  <conditionalFormatting sqref="G512">
    <cfRule type="duplicateValues" dxfId="546" priority="497"/>
    <cfRule type="duplicateValues" dxfId="545" priority="498"/>
  </conditionalFormatting>
  <conditionalFormatting sqref="G512">
    <cfRule type="duplicateValues" dxfId="544" priority="493"/>
  </conditionalFormatting>
  <conditionalFormatting sqref="G629:G640 G601:G603 G592:G598 G517:G520 G1:G3 G143:G232 G75:G78 G324:G325 G386:G446 G87:G98 G574:G590 G448:G462 G115:G117 G321:G322 G34:G37 G6:G12 G14 G16:G18 G20 G22:G26 G28:G32 G42:G45 G47 G49:G59 G247:G275 G279:G312 G327:G375 G522 G524:G536 G625:G627 G485:G515 G642:G1048576 G538:G569 G100:G111 G61:G73 G80:G85 G113 G119:G133 G234:G245 G464:G481 G483 G571 G605:G621 G623 G135:G141 G277 G314:G319 G377:G384">
    <cfRule type="duplicateValues" dxfId="543" priority="492"/>
  </conditionalFormatting>
  <conditionalFormatting sqref="G142:H142">
    <cfRule type="duplicateValues" dxfId="542" priority="487"/>
  </conditionalFormatting>
  <conditionalFormatting sqref="G142">
    <cfRule type="duplicateValues" dxfId="541" priority="488"/>
  </conditionalFormatting>
  <conditionalFormatting sqref="G142">
    <cfRule type="duplicateValues" dxfId="540" priority="489"/>
  </conditionalFormatting>
  <conditionalFormatting sqref="G142">
    <cfRule type="duplicateValues" dxfId="539" priority="490"/>
    <cfRule type="duplicateValues" dxfId="538" priority="491"/>
  </conditionalFormatting>
  <conditionalFormatting sqref="G142">
    <cfRule type="duplicateValues" dxfId="537" priority="486"/>
  </conditionalFormatting>
  <conditionalFormatting sqref="G142">
    <cfRule type="duplicateValues" dxfId="536" priority="485"/>
  </conditionalFormatting>
  <conditionalFormatting sqref="G629:G640 G601:G603 G592:G598 G517:G520 G1:G3 G75:G78 G324:G325 G386:G446 G87:G98 G574:G590 G448:G462 G115:G117 G321:G322 G34:G37 G6:G12 G14 G16:G18 G20 G22:G26 G28:G32 G42:G45 G47 G49:G59 G247:G275 G279:G312 G327:G375 G522 G524:G536 G625:G627 G485:G515 G642:G1048576 G538:G569 G100:G111 G61:G73 G80:G85 G113 G119:G133 G234:G245 G464:G481 G483 G571 G605:G621 G623 G135:G232 G277 G314:G319 G377:G384">
    <cfRule type="duplicateValues" dxfId="535" priority="484"/>
  </conditionalFormatting>
  <conditionalFormatting sqref="G86:H86">
    <cfRule type="duplicateValues" dxfId="534" priority="479"/>
  </conditionalFormatting>
  <conditionalFormatting sqref="G86">
    <cfRule type="duplicateValues" dxfId="533" priority="480"/>
  </conditionalFormatting>
  <conditionalFormatting sqref="G86">
    <cfRule type="duplicateValues" dxfId="532" priority="481"/>
  </conditionalFormatting>
  <conditionalFormatting sqref="G86">
    <cfRule type="duplicateValues" dxfId="531" priority="482"/>
    <cfRule type="duplicateValues" dxfId="530" priority="483"/>
  </conditionalFormatting>
  <conditionalFormatting sqref="G86">
    <cfRule type="duplicateValues" dxfId="529" priority="478"/>
  </conditionalFormatting>
  <conditionalFormatting sqref="G86">
    <cfRule type="duplicateValues" dxfId="528" priority="477"/>
  </conditionalFormatting>
  <conditionalFormatting sqref="G86">
    <cfRule type="duplicateValues" dxfId="527" priority="476"/>
  </conditionalFormatting>
  <conditionalFormatting sqref="G372:H372">
    <cfRule type="duplicateValues" dxfId="526" priority="581"/>
  </conditionalFormatting>
  <conditionalFormatting sqref="G516:H516">
    <cfRule type="duplicateValues" dxfId="525" priority="471"/>
  </conditionalFormatting>
  <conditionalFormatting sqref="G516">
    <cfRule type="duplicateValues" dxfId="524" priority="472"/>
  </conditionalFormatting>
  <conditionalFormatting sqref="G516">
    <cfRule type="duplicateValues" dxfId="523" priority="473"/>
  </conditionalFormatting>
  <conditionalFormatting sqref="G516">
    <cfRule type="duplicateValues" dxfId="522" priority="474"/>
    <cfRule type="duplicateValues" dxfId="521" priority="475"/>
  </conditionalFormatting>
  <conditionalFormatting sqref="G516">
    <cfRule type="duplicateValues" dxfId="520" priority="470"/>
  </conditionalFormatting>
  <conditionalFormatting sqref="G516">
    <cfRule type="duplicateValues" dxfId="519" priority="469"/>
  </conditionalFormatting>
  <conditionalFormatting sqref="G516">
    <cfRule type="duplicateValues" dxfId="518" priority="468"/>
  </conditionalFormatting>
  <conditionalFormatting sqref="G592:G598 G3 G49:G59 G513:G515 G143:G232 G517:G520 G601:G603 G629:G634 G75:G78 G324:G325 G386:G446 G87:G98 G574:G590 G448:G462 G115:G117 G321:G322 G34:G37 G6:G12 G14 G16:G18 G20 G22:G26 G28:G32 G42:G45 G247:G275 G279:G312 G327:G375 G522 G524:G536 G625:G627 G485:G510 G538:G569 G100:G111 G61:G73 G80:G85 G113 G119:G133 G234:G245 G464:G481 G483 G571 G605:G621 G623 G135:G141 G277 G314:G319 G377:G384">
    <cfRule type="duplicateValues" dxfId="517" priority="582"/>
  </conditionalFormatting>
  <conditionalFormatting sqref="G591:H591">
    <cfRule type="duplicateValues" dxfId="516" priority="462"/>
  </conditionalFormatting>
  <conditionalFormatting sqref="G591">
    <cfRule type="duplicateValues" dxfId="515" priority="463"/>
  </conditionalFormatting>
  <conditionalFormatting sqref="G591">
    <cfRule type="duplicateValues" dxfId="514" priority="464"/>
  </conditionalFormatting>
  <conditionalFormatting sqref="G591">
    <cfRule type="duplicateValues" dxfId="513" priority="465"/>
    <cfRule type="duplicateValues" dxfId="512" priority="466"/>
  </conditionalFormatting>
  <conditionalFormatting sqref="G591">
    <cfRule type="duplicateValues" dxfId="511" priority="461"/>
  </conditionalFormatting>
  <conditionalFormatting sqref="G591">
    <cfRule type="duplicateValues" dxfId="510" priority="460"/>
  </conditionalFormatting>
  <conditionalFormatting sqref="G591">
    <cfRule type="duplicateValues" dxfId="509" priority="467"/>
  </conditionalFormatting>
  <conditionalFormatting sqref="G599:H599">
    <cfRule type="duplicateValues" dxfId="508" priority="454"/>
  </conditionalFormatting>
  <conditionalFormatting sqref="G599">
    <cfRule type="duplicateValues" dxfId="507" priority="455"/>
  </conditionalFormatting>
  <conditionalFormatting sqref="G599">
    <cfRule type="duplicateValues" dxfId="506" priority="456"/>
  </conditionalFormatting>
  <conditionalFormatting sqref="G599">
    <cfRule type="duplicateValues" dxfId="505" priority="457"/>
    <cfRule type="duplicateValues" dxfId="504" priority="458"/>
  </conditionalFormatting>
  <conditionalFormatting sqref="G599">
    <cfRule type="duplicateValues" dxfId="503" priority="453"/>
  </conditionalFormatting>
  <conditionalFormatting sqref="G599">
    <cfRule type="duplicateValues" dxfId="502" priority="452"/>
  </conditionalFormatting>
  <conditionalFormatting sqref="G599">
    <cfRule type="duplicateValues" dxfId="501" priority="459"/>
  </conditionalFormatting>
  <conditionalFormatting sqref="G628:H628">
    <cfRule type="duplicateValues" dxfId="500" priority="446"/>
  </conditionalFormatting>
  <conditionalFormatting sqref="G628">
    <cfRule type="duplicateValues" dxfId="499" priority="447"/>
  </conditionalFormatting>
  <conditionalFormatting sqref="G628">
    <cfRule type="duplicateValues" dxfId="498" priority="448"/>
  </conditionalFormatting>
  <conditionalFormatting sqref="G628">
    <cfRule type="duplicateValues" dxfId="497" priority="449"/>
    <cfRule type="duplicateValues" dxfId="496" priority="450"/>
  </conditionalFormatting>
  <conditionalFormatting sqref="G628">
    <cfRule type="duplicateValues" dxfId="495" priority="445"/>
  </conditionalFormatting>
  <conditionalFormatting sqref="G628">
    <cfRule type="duplicateValues" dxfId="494" priority="444"/>
  </conditionalFormatting>
  <conditionalFormatting sqref="G628">
    <cfRule type="duplicateValues" dxfId="493" priority="451"/>
  </conditionalFormatting>
  <conditionalFormatting sqref="G511">
    <cfRule type="duplicateValues" dxfId="492" priority="438"/>
  </conditionalFormatting>
  <conditionalFormatting sqref="G511">
    <cfRule type="duplicateValues" dxfId="491" priority="439"/>
  </conditionalFormatting>
  <conditionalFormatting sqref="G511">
    <cfRule type="duplicateValues" dxfId="490" priority="440"/>
  </conditionalFormatting>
  <conditionalFormatting sqref="G511">
    <cfRule type="duplicateValues" dxfId="489" priority="441"/>
    <cfRule type="duplicateValues" dxfId="488" priority="442"/>
  </conditionalFormatting>
  <conditionalFormatting sqref="G511">
    <cfRule type="duplicateValues" dxfId="487" priority="443"/>
  </conditionalFormatting>
  <conditionalFormatting sqref="G74">
    <cfRule type="duplicateValues" dxfId="486" priority="432"/>
  </conditionalFormatting>
  <conditionalFormatting sqref="G74">
    <cfRule type="duplicateValues" dxfId="485" priority="433"/>
  </conditionalFormatting>
  <conditionalFormatting sqref="G74">
    <cfRule type="duplicateValues" dxfId="484" priority="434"/>
  </conditionalFormatting>
  <conditionalFormatting sqref="G74">
    <cfRule type="duplicateValues" dxfId="483" priority="435"/>
    <cfRule type="duplicateValues" dxfId="482" priority="436"/>
  </conditionalFormatting>
  <conditionalFormatting sqref="G74">
    <cfRule type="duplicateValues" dxfId="481" priority="431"/>
  </conditionalFormatting>
  <conditionalFormatting sqref="G74">
    <cfRule type="duplicateValues" dxfId="480" priority="430"/>
  </conditionalFormatting>
  <conditionalFormatting sqref="G74">
    <cfRule type="duplicateValues" dxfId="479" priority="437"/>
  </conditionalFormatting>
  <conditionalFormatting sqref="G323:H323">
    <cfRule type="duplicateValues" dxfId="478" priority="424"/>
  </conditionalFormatting>
  <conditionalFormatting sqref="G323">
    <cfRule type="duplicateValues" dxfId="477" priority="425"/>
  </conditionalFormatting>
  <conditionalFormatting sqref="G323">
    <cfRule type="duplicateValues" dxfId="476" priority="426"/>
  </conditionalFormatting>
  <conditionalFormatting sqref="G323">
    <cfRule type="duplicateValues" dxfId="475" priority="427"/>
    <cfRule type="duplicateValues" dxfId="474" priority="428"/>
  </conditionalFormatting>
  <conditionalFormatting sqref="G323">
    <cfRule type="duplicateValues" dxfId="473" priority="423"/>
  </conditionalFormatting>
  <conditionalFormatting sqref="G323">
    <cfRule type="duplicateValues" dxfId="472" priority="422"/>
  </conditionalFormatting>
  <conditionalFormatting sqref="G323">
    <cfRule type="duplicateValues" dxfId="471" priority="429"/>
  </conditionalFormatting>
  <conditionalFormatting sqref="I152">
    <cfRule type="duplicateValues" dxfId="470" priority="421"/>
  </conditionalFormatting>
  <conditionalFormatting sqref="G385:H385">
    <cfRule type="duplicateValues" dxfId="469" priority="414"/>
  </conditionalFormatting>
  <conditionalFormatting sqref="G385">
    <cfRule type="duplicateValues" dxfId="468" priority="415"/>
  </conditionalFormatting>
  <conditionalFormatting sqref="G385">
    <cfRule type="duplicateValues" dxfId="467" priority="416"/>
  </conditionalFormatting>
  <conditionalFormatting sqref="G385">
    <cfRule type="duplicateValues" dxfId="466" priority="417"/>
    <cfRule type="duplicateValues" dxfId="465" priority="418"/>
  </conditionalFormatting>
  <conditionalFormatting sqref="G385">
    <cfRule type="duplicateValues" dxfId="464" priority="413"/>
  </conditionalFormatting>
  <conditionalFormatting sqref="G385">
    <cfRule type="duplicateValues" dxfId="463" priority="412"/>
  </conditionalFormatting>
  <conditionalFormatting sqref="G385">
    <cfRule type="duplicateValues" dxfId="462" priority="419"/>
  </conditionalFormatting>
  <conditionalFormatting sqref="G385">
    <cfRule type="duplicateValues" dxfId="461" priority="420"/>
  </conditionalFormatting>
  <conditionalFormatting sqref="G572:H572">
    <cfRule type="duplicateValues" dxfId="460" priority="405"/>
  </conditionalFormatting>
  <conditionalFormatting sqref="G572">
    <cfRule type="duplicateValues" dxfId="459" priority="406"/>
  </conditionalFormatting>
  <conditionalFormatting sqref="G572">
    <cfRule type="duplicateValues" dxfId="458" priority="407"/>
  </conditionalFormatting>
  <conditionalFormatting sqref="G572">
    <cfRule type="duplicateValues" dxfId="457" priority="408"/>
    <cfRule type="duplicateValues" dxfId="456" priority="409"/>
  </conditionalFormatting>
  <conditionalFormatting sqref="G572">
    <cfRule type="duplicateValues" dxfId="455" priority="404"/>
  </conditionalFormatting>
  <conditionalFormatting sqref="G572">
    <cfRule type="duplicateValues" dxfId="454" priority="403"/>
  </conditionalFormatting>
  <conditionalFormatting sqref="G572">
    <cfRule type="duplicateValues" dxfId="453" priority="410"/>
  </conditionalFormatting>
  <conditionalFormatting sqref="G572">
    <cfRule type="duplicateValues" dxfId="452" priority="411"/>
  </conditionalFormatting>
  <conditionalFormatting sqref="G573:H573">
    <cfRule type="duplicateValues" dxfId="451" priority="396"/>
  </conditionalFormatting>
  <conditionalFormatting sqref="G573">
    <cfRule type="duplicateValues" dxfId="450" priority="397"/>
  </conditionalFormatting>
  <conditionalFormatting sqref="G573">
    <cfRule type="duplicateValues" dxfId="449" priority="398"/>
  </conditionalFormatting>
  <conditionalFormatting sqref="G573">
    <cfRule type="duplicateValues" dxfId="448" priority="399"/>
    <cfRule type="duplicateValues" dxfId="447" priority="400"/>
  </conditionalFormatting>
  <conditionalFormatting sqref="G573">
    <cfRule type="duplicateValues" dxfId="446" priority="395"/>
  </conditionalFormatting>
  <conditionalFormatting sqref="G573">
    <cfRule type="duplicateValues" dxfId="445" priority="394"/>
  </conditionalFormatting>
  <conditionalFormatting sqref="G573">
    <cfRule type="duplicateValues" dxfId="444" priority="401"/>
  </conditionalFormatting>
  <conditionalFormatting sqref="G573">
    <cfRule type="duplicateValues" dxfId="443" priority="402"/>
  </conditionalFormatting>
  <conditionalFormatting sqref="G572:G573">
    <cfRule type="duplicateValues" dxfId="442" priority="393"/>
  </conditionalFormatting>
  <conditionalFormatting sqref="G447:H447">
    <cfRule type="duplicateValues" dxfId="441" priority="386"/>
  </conditionalFormatting>
  <conditionalFormatting sqref="G447">
    <cfRule type="duplicateValues" dxfId="440" priority="387"/>
  </conditionalFormatting>
  <conditionalFormatting sqref="G447">
    <cfRule type="duplicateValues" dxfId="439" priority="388"/>
  </conditionalFormatting>
  <conditionalFormatting sqref="G447">
    <cfRule type="duplicateValues" dxfId="438" priority="389"/>
    <cfRule type="duplicateValues" dxfId="437" priority="390"/>
  </conditionalFormatting>
  <conditionalFormatting sqref="G447">
    <cfRule type="duplicateValues" dxfId="436" priority="385"/>
  </conditionalFormatting>
  <conditionalFormatting sqref="G447">
    <cfRule type="duplicateValues" dxfId="435" priority="384"/>
  </conditionalFormatting>
  <conditionalFormatting sqref="G447">
    <cfRule type="duplicateValues" dxfId="434" priority="391"/>
  </conditionalFormatting>
  <conditionalFormatting sqref="G447">
    <cfRule type="duplicateValues" dxfId="433" priority="392"/>
  </conditionalFormatting>
  <conditionalFormatting sqref="G114:H114">
    <cfRule type="duplicateValues" dxfId="432" priority="377"/>
  </conditionalFormatting>
  <conditionalFormatting sqref="G114">
    <cfRule type="duplicateValues" dxfId="431" priority="378"/>
  </conditionalFormatting>
  <conditionalFormatting sqref="G114">
    <cfRule type="duplicateValues" dxfId="430" priority="379"/>
  </conditionalFormatting>
  <conditionalFormatting sqref="G114">
    <cfRule type="duplicateValues" dxfId="429" priority="380"/>
    <cfRule type="duplicateValues" dxfId="428" priority="381"/>
  </conditionalFormatting>
  <conditionalFormatting sqref="G114">
    <cfRule type="duplicateValues" dxfId="427" priority="376"/>
  </conditionalFormatting>
  <conditionalFormatting sqref="G114">
    <cfRule type="duplicateValues" dxfId="426" priority="375"/>
  </conditionalFormatting>
  <conditionalFormatting sqref="G114">
    <cfRule type="duplicateValues" dxfId="425" priority="382"/>
  </conditionalFormatting>
  <conditionalFormatting sqref="G114">
    <cfRule type="duplicateValues" dxfId="424" priority="383"/>
  </conditionalFormatting>
  <conditionalFormatting sqref="G320:H320">
    <cfRule type="duplicateValues" dxfId="423" priority="368"/>
  </conditionalFormatting>
  <conditionalFormatting sqref="G320">
    <cfRule type="duplicateValues" dxfId="422" priority="369"/>
  </conditionalFormatting>
  <conditionalFormatting sqref="G320">
    <cfRule type="duplicateValues" dxfId="421" priority="370"/>
  </conditionalFormatting>
  <conditionalFormatting sqref="G320">
    <cfRule type="duplicateValues" dxfId="420" priority="371"/>
    <cfRule type="duplicateValues" dxfId="419" priority="372"/>
  </conditionalFormatting>
  <conditionalFormatting sqref="G320">
    <cfRule type="duplicateValues" dxfId="418" priority="367"/>
  </conditionalFormatting>
  <conditionalFormatting sqref="G320">
    <cfRule type="duplicateValues" dxfId="417" priority="366"/>
  </conditionalFormatting>
  <conditionalFormatting sqref="G320">
    <cfRule type="duplicateValues" dxfId="416" priority="373"/>
  </conditionalFormatting>
  <conditionalFormatting sqref="G320">
    <cfRule type="duplicateValues" dxfId="415" priority="374"/>
  </conditionalFormatting>
  <conditionalFormatting sqref="I295:I296">
    <cfRule type="duplicateValues" dxfId="414" priority="583"/>
  </conditionalFormatting>
  <conditionalFormatting sqref="G33:H33">
    <cfRule type="duplicateValues" dxfId="413" priority="359"/>
  </conditionalFormatting>
  <conditionalFormatting sqref="G33">
    <cfRule type="duplicateValues" dxfId="412" priority="360"/>
  </conditionalFormatting>
  <conditionalFormatting sqref="G33">
    <cfRule type="duplicateValues" dxfId="411" priority="361"/>
  </conditionalFormatting>
  <conditionalFormatting sqref="G33">
    <cfRule type="duplicateValues" dxfId="410" priority="362"/>
    <cfRule type="duplicateValues" dxfId="409" priority="363"/>
  </conditionalFormatting>
  <conditionalFormatting sqref="G33">
    <cfRule type="duplicateValues" dxfId="408" priority="358"/>
  </conditionalFormatting>
  <conditionalFormatting sqref="G33">
    <cfRule type="duplicateValues" dxfId="407" priority="357"/>
  </conditionalFormatting>
  <conditionalFormatting sqref="G33">
    <cfRule type="duplicateValues" dxfId="406" priority="364"/>
  </conditionalFormatting>
  <conditionalFormatting sqref="G33">
    <cfRule type="duplicateValues" dxfId="405" priority="365"/>
  </conditionalFormatting>
  <conditionalFormatting sqref="G5:H5">
    <cfRule type="duplicateValues" dxfId="404" priority="350"/>
  </conditionalFormatting>
  <conditionalFormatting sqref="G5">
    <cfRule type="duplicateValues" dxfId="403" priority="351"/>
  </conditionalFormatting>
  <conditionalFormatting sqref="G5">
    <cfRule type="duplicateValues" dxfId="402" priority="352"/>
  </conditionalFormatting>
  <conditionalFormatting sqref="G5">
    <cfRule type="duplicateValues" dxfId="401" priority="353"/>
    <cfRule type="duplicateValues" dxfId="400" priority="354"/>
  </conditionalFormatting>
  <conditionalFormatting sqref="G5">
    <cfRule type="duplicateValues" dxfId="399" priority="349"/>
  </conditionalFormatting>
  <conditionalFormatting sqref="G5">
    <cfRule type="duplicateValues" dxfId="398" priority="348"/>
  </conditionalFormatting>
  <conditionalFormatting sqref="G5">
    <cfRule type="duplicateValues" dxfId="397" priority="355"/>
  </conditionalFormatting>
  <conditionalFormatting sqref="G5">
    <cfRule type="duplicateValues" dxfId="396" priority="356"/>
  </conditionalFormatting>
  <conditionalFormatting sqref="G13:H13">
    <cfRule type="duplicateValues" dxfId="395" priority="341"/>
  </conditionalFormatting>
  <conditionalFormatting sqref="G13">
    <cfRule type="duplicateValues" dxfId="394" priority="342"/>
  </conditionalFormatting>
  <conditionalFormatting sqref="G13">
    <cfRule type="duplicateValues" dxfId="393" priority="343"/>
  </conditionalFormatting>
  <conditionalFormatting sqref="G13">
    <cfRule type="duplicateValues" dxfId="392" priority="344"/>
    <cfRule type="duplicateValues" dxfId="391" priority="345"/>
  </conditionalFormatting>
  <conditionalFormatting sqref="G13">
    <cfRule type="duplicateValues" dxfId="390" priority="340"/>
  </conditionalFormatting>
  <conditionalFormatting sqref="G13">
    <cfRule type="duplicateValues" dxfId="389" priority="339"/>
  </conditionalFormatting>
  <conditionalFormatting sqref="G13">
    <cfRule type="duplicateValues" dxfId="388" priority="346"/>
  </conditionalFormatting>
  <conditionalFormatting sqref="G13">
    <cfRule type="duplicateValues" dxfId="387" priority="347"/>
  </conditionalFormatting>
  <conditionalFormatting sqref="G15:H15">
    <cfRule type="duplicateValues" dxfId="386" priority="332"/>
  </conditionalFormatting>
  <conditionalFormatting sqref="G15">
    <cfRule type="duplicateValues" dxfId="385" priority="333"/>
  </conditionalFormatting>
  <conditionalFormatting sqref="G15">
    <cfRule type="duplicateValues" dxfId="384" priority="334"/>
  </conditionalFormatting>
  <conditionalFormatting sqref="G15">
    <cfRule type="duplicateValues" dxfId="383" priority="335"/>
    <cfRule type="duplicateValues" dxfId="382" priority="336"/>
  </conditionalFormatting>
  <conditionalFormatting sqref="G15">
    <cfRule type="duplicateValues" dxfId="381" priority="331"/>
  </conditionalFormatting>
  <conditionalFormatting sqref="G15">
    <cfRule type="duplicateValues" dxfId="380" priority="330"/>
  </conditionalFormatting>
  <conditionalFormatting sqref="G15">
    <cfRule type="duplicateValues" dxfId="379" priority="337"/>
  </conditionalFormatting>
  <conditionalFormatting sqref="G15">
    <cfRule type="duplicateValues" dxfId="378" priority="338"/>
  </conditionalFormatting>
  <conditionalFormatting sqref="G19:H19">
    <cfRule type="duplicateValues" dxfId="377" priority="323"/>
  </conditionalFormatting>
  <conditionalFormatting sqref="G19">
    <cfRule type="duplicateValues" dxfId="376" priority="324"/>
  </conditionalFormatting>
  <conditionalFormatting sqref="G19">
    <cfRule type="duplicateValues" dxfId="375" priority="325"/>
  </conditionalFormatting>
  <conditionalFormatting sqref="G19">
    <cfRule type="duplicateValues" dxfId="374" priority="326"/>
    <cfRule type="duplicateValues" dxfId="373" priority="327"/>
  </conditionalFormatting>
  <conditionalFormatting sqref="G19">
    <cfRule type="duplicateValues" dxfId="372" priority="322"/>
  </conditionalFormatting>
  <conditionalFormatting sqref="G19">
    <cfRule type="duplicateValues" dxfId="371" priority="321"/>
  </conditionalFormatting>
  <conditionalFormatting sqref="G19">
    <cfRule type="duplicateValues" dxfId="370" priority="328"/>
  </conditionalFormatting>
  <conditionalFormatting sqref="G19">
    <cfRule type="duplicateValues" dxfId="369" priority="329"/>
  </conditionalFormatting>
  <conditionalFormatting sqref="G21:H21">
    <cfRule type="duplicateValues" dxfId="368" priority="314"/>
  </conditionalFormatting>
  <conditionalFormatting sqref="G21">
    <cfRule type="duplicateValues" dxfId="367" priority="315"/>
  </conditionalFormatting>
  <conditionalFormatting sqref="G21">
    <cfRule type="duplicateValues" dxfId="366" priority="316"/>
  </conditionalFormatting>
  <conditionalFormatting sqref="G21">
    <cfRule type="duplicateValues" dxfId="365" priority="317"/>
    <cfRule type="duplicateValues" dxfId="364" priority="318"/>
  </conditionalFormatting>
  <conditionalFormatting sqref="G21">
    <cfRule type="duplicateValues" dxfId="363" priority="313"/>
  </conditionalFormatting>
  <conditionalFormatting sqref="G21">
    <cfRule type="duplicateValues" dxfId="362" priority="312"/>
  </conditionalFormatting>
  <conditionalFormatting sqref="G21">
    <cfRule type="duplicateValues" dxfId="361" priority="319"/>
  </conditionalFormatting>
  <conditionalFormatting sqref="G21">
    <cfRule type="duplicateValues" dxfId="360" priority="320"/>
  </conditionalFormatting>
  <conditionalFormatting sqref="G27:H27">
    <cfRule type="duplicateValues" dxfId="359" priority="305"/>
  </conditionalFormatting>
  <conditionalFormatting sqref="G27">
    <cfRule type="duplicateValues" dxfId="358" priority="306"/>
  </conditionalFormatting>
  <conditionalFormatting sqref="G27">
    <cfRule type="duplicateValues" dxfId="357" priority="307"/>
  </conditionalFormatting>
  <conditionalFormatting sqref="G27">
    <cfRule type="duplicateValues" dxfId="356" priority="308"/>
    <cfRule type="duplicateValues" dxfId="355" priority="309"/>
  </conditionalFormatting>
  <conditionalFormatting sqref="G27">
    <cfRule type="duplicateValues" dxfId="354" priority="304"/>
  </conditionalFormatting>
  <conditionalFormatting sqref="G27">
    <cfRule type="duplicateValues" dxfId="353" priority="303"/>
  </conditionalFormatting>
  <conditionalFormatting sqref="G27">
    <cfRule type="duplicateValues" dxfId="352" priority="310"/>
  </conditionalFormatting>
  <conditionalFormatting sqref="G27">
    <cfRule type="duplicateValues" dxfId="351" priority="311"/>
  </conditionalFormatting>
  <conditionalFormatting sqref="G38:H38">
    <cfRule type="duplicateValues" dxfId="350" priority="296"/>
  </conditionalFormatting>
  <conditionalFormatting sqref="G38">
    <cfRule type="duplicateValues" dxfId="349" priority="297"/>
  </conditionalFormatting>
  <conditionalFormatting sqref="G38">
    <cfRule type="duplicateValues" dxfId="348" priority="298"/>
  </conditionalFormatting>
  <conditionalFormatting sqref="G38">
    <cfRule type="duplicateValues" dxfId="347" priority="299"/>
    <cfRule type="duplicateValues" dxfId="346" priority="300"/>
  </conditionalFormatting>
  <conditionalFormatting sqref="G38">
    <cfRule type="duplicateValues" dxfId="345" priority="295"/>
  </conditionalFormatting>
  <conditionalFormatting sqref="G38">
    <cfRule type="duplicateValues" dxfId="344" priority="294"/>
  </conditionalFormatting>
  <conditionalFormatting sqref="G38">
    <cfRule type="duplicateValues" dxfId="343" priority="301"/>
  </conditionalFormatting>
  <conditionalFormatting sqref="G38">
    <cfRule type="duplicateValues" dxfId="342" priority="302"/>
  </conditionalFormatting>
  <conditionalFormatting sqref="G41:H41">
    <cfRule type="duplicateValues" dxfId="341" priority="287"/>
  </conditionalFormatting>
  <conditionalFormatting sqref="G41">
    <cfRule type="duplicateValues" dxfId="340" priority="288"/>
  </conditionalFormatting>
  <conditionalFormatting sqref="G41">
    <cfRule type="duplicateValues" dxfId="339" priority="289"/>
  </conditionalFormatting>
  <conditionalFormatting sqref="G41">
    <cfRule type="duplicateValues" dxfId="338" priority="290"/>
    <cfRule type="duplicateValues" dxfId="337" priority="291"/>
  </conditionalFormatting>
  <conditionalFormatting sqref="G41">
    <cfRule type="duplicateValues" dxfId="336" priority="286"/>
  </conditionalFormatting>
  <conditionalFormatting sqref="G41">
    <cfRule type="duplicateValues" dxfId="335" priority="285"/>
  </conditionalFormatting>
  <conditionalFormatting sqref="G41">
    <cfRule type="duplicateValues" dxfId="334" priority="292"/>
  </conditionalFormatting>
  <conditionalFormatting sqref="G41">
    <cfRule type="duplicateValues" dxfId="333" priority="293"/>
  </conditionalFormatting>
  <conditionalFormatting sqref="G46:H46">
    <cfRule type="duplicateValues" dxfId="332" priority="278"/>
  </conditionalFormatting>
  <conditionalFormatting sqref="G46">
    <cfRule type="duplicateValues" dxfId="331" priority="279"/>
  </conditionalFormatting>
  <conditionalFormatting sqref="G46">
    <cfRule type="duplicateValues" dxfId="330" priority="280"/>
  </conditionalFormatting>
  <conditionalFormatting sqref="G46">
    <cfRule type="duplicateValues" dxfId="329" priority="281"/>
    <cfRule type="duplicateValues" dxfId="328" priority="282"/>
  </conditionalFormatting>
  <conditionalFormatting sqref="G46">
    <cfRule type="duplicateValues" dxfId="327" priority="277"/>
  </conditionalFormatting>
  <conditionalFormatting sqref="G46">
    <cfRule type="duplicateValues" dxfId="326" priority="276"/>
  </conditionalFormatting>
  <conditionalFormatting sqref="G46">
    <cfRule type="duplicateValues" dxfId="325" priority="283"/>
  </conditionalFormatting>
  <conditionalFormatting sqref="G46">
    <cfRule type="duplicateValues" dxfId="324" priority="284"/>
  </conditionalFormatting>
  <conditionalFormatting sqref="G48:H48">
    <cfRule type="duplicateValues" dxfId="323" priority="270"/>
  </conditionalFormatting>
  <conditionalFormatting sqref="G48">
    <cfRule type="duplicateValues" dxfId="322" priority="271"/>
  </conditionalFormatting>
  <conditionalFormatting sqref="G48">
    <cfRule type="duplicateValues" dxfId="321" priority="272"/>
  </conditionalFormatting>
  <conditionalFormatting sqref="G48">
    <cfRule type="duplicateValues" dxfId="320" priority="273"/>
    <cfRule type="duplicateValues" dxfId="319" priority="274"/>
  </conditionalFormatting>
  <conditionalFormatting sqref="G48">
    <cfRule type="duplicateValues" dxfId="318" priority="269"/>
  </conditionalFormatting>
  <conditionalFormatting sqref="G48">
    <cfRule type="duplicateValues" dxfId="317" priority="268"/>
  </conditionalFormatting>
  <conditionalFormatting sqref="G48">
    <cfRule type="duplicateValues" dxfId="316" priority="267"/>
  </conditionalFormatting>
  <conditionalFormatting sqref="G48">
    <cfRule type="duplicateValues" dxfId="315" priority="275"/>
  </conditionalFormatting>
  <conditionalFormatting sqref="G246:H246">
    <cfRule type="duplicateValues" dxfId="314" priority="260"/>
  </conditionalFormatting>
  <conditionalFormatting sqref="G246">
    <cfRule type="duplicateValues" dxfId="313" priority="261"/>
  </conditionalFormatting>
  <conditionalFormatting sqref="G246">
    <cfRule type="duplicateValues" dxfId="312" priority="262"/>
  </conditionalFormatting>
  <conditionalFormatting sqref="G246">
    <cfRule type="duplicateValues" dxfId="311" priority="263"/>
    <cfRule type="duplicateValues" dxfId="310" priority="264"/>
  </conditionalFormatting>
  <conditionalFormatting sqref="G246">
    <cfRule type="duplicateValues" dxfId="309" priority="259"/>
  </conditionalFormatting>
  <conditionalFormatting sqref="G246">
    <cfRule type="duplicateValues" dxfId="308" priority="258"/>
  </conditionalFormatting>
  <conditionalFormatting sqref="G246">
    <cfRule type="duplicateValues" dxfId="307" priority="265"/>
  </conditionalFormatting>
  <conditionalFormatting sqref="G246">
    <cfRule type="duplicateValues" dxfId="306" priority="266"/>
  </conditionalFormatting>
  <conditionalFormatting sqref="G278:H278">
    <cfRule type="duplicateValues" dxfId="305" priority="251"/>
  </conditionalFormatting>
  <conditionalFormatting sqref="G278">
    <cfRule type="duplicateValues" dxfId="304" priority="252"/>
  </conditionalFormatting>
  <conditionalFormatting sqref="G278">
    <cfRule type="duplicateValues" dxfId="303" priority="253"/>
  </conditionalFormatting>
  <conditionalFormatting sqref="G278">
    <cfRule type="duplicateValues" dxfId="302" priority="254"/>
    <cfRule type="duplicateValues" dxfId="301" priority="255"/>
  </conditionalFormatting>
  <conditionalFormatting sqref="G278">
    <cfRule type="duplicateValues" dxfId="300" priority="250"/>
  </conditionalFormatting>
  <conditionalFormatting sqref="G278">
    <cfRule type="duplicateValues" dxfId="299" priority="249"/>
  </conditionalFormatting>
  <conditionalFormatting sqref="G278">
    <cfRule type="duplicateValues" dxfId="298" priority="256"/>
  </conditionalFormatting>
  <conditionalFormatting sqref="G278">
    <cfRule type="duplicateValues" dxfId="297" priority="257"/>
  </conditionalFormatting>
  <conditionalFormatting sqref="G326:H326">
    <cfRule type="duplicateValues" dxfId="296" priority="242"/>
  </conditionalFormatting>
  <conditionalFormatting sqref="G326">
    <cfRule type="duplicateValues" dxfId="295" priority="243"/>
  </conditionalFormatting>
  <conditionalFormatting sqref="G326">
    <cfRule type="duplicateValues" dxfId="294" priority="244"/>
  </conditionalFormatting>
  <conditionalFormatting sqref="G326">
    <cfRule type="duplicateValues" dxfId="293" priority="245"/>
    <cfRule type="duplicateValues" dxfId="292" priority="246"/>
  </conditionalFormatting>
  <conditionalFormatting sqref="G326">
    <cfRule type="duplicateValues" dxfId="291" priority="241"/>
  </conditionalFormatting>
  <conditionalFormatting sqref="G326">
    <cfRule type="duplicateValues" dxfId="290" priority="240"/>
  </conditionalFormatting>
  <conditionalFormatting sqref="G326">
    <cfRule type="duplicateValues" dxfId="289" priority="247"/>
  </conditionalFormatting>
  <conditionalFormatting sqref="G326">
    <cfRule type="duplicateValues" dxfId="288" priority="248"/>
  </conditionalFormatting>
  <conditionalFormatting sqref="G521:H521">
    <cfRule type="duplicateValues" dxfId="287" priority="233"/>
  </conditionalFormatting>
  <conditionalFormatting sqref="G521">
    <cfRule type="duplicateValues" dxfId="286" priority="234"/>
  </conditionalFormatting>
  <conditionalFormatting sqref="G521">
    <cfRule type="duplicateValues" dxfId="285" priority="235"/>
  </conditionalFormatting>
  <conditionalFormatting sqref="G521">
    <cfRule type="duplicateValues" dxfId="284" priority="236"/>
    <cfRule type="duplicateValues" dxfId="283" priority="237"/>
  </conditionalFormatting>
  <conditionalFormatting sqref="G521">
    <cfRule type="duplicateValues" dxfId="282" priority="232"/>
  </conditionalFormatting>
  <conditionalFormatting sqref="G521">
    <cfRule type="duplicateValues" dxfId="281" priority="231"/>
  </conditionalFormatting>
  <conditionalFormatting sqref="G521">
    <cfRule type="duplicateValues" dxfId="280" priority="238"/>
  </conditionalFormatting>
  <conditionalFormatting sqref="G521">
    <cfRule type="duplicateValues" dxfId="279" priority="239"/>
  </conditionalFormatting>
  <conditionalFormatting sqref="H523">
    <cfRule type="duplicateValues" dxfId="278" priority="230"/>
  </conditionalFormatting>
  <conditionalFormatting sqref="G523">
    <cfRule type="duplicateValues" dxfId="277" priority="224"/>
  </conditionalFormatting>
  <conditionalFormatting sqref="G523">
    <cfRule type="duplicateValues" dxfId="276" priority="225"/>
  </conditionalFormatting>
  <conditionalFormatting sqref="G523">
    <cfRule type="duplicateValues" dxfId="275" priority="226"/>
    <cfRule type="duplicateValues" dxfId="274" priority="227"/>
  </conditionalFormatting>
  <conditionalFormatting sqref="G523">
    <cfRule type="duplicateValues" dxfId="273" priority="222"/>
  </conditionalFormatting>
  <conditionalFormatting sqref="G523">
    <cfRule type="duplicateValues" dxfId="272" priority="221"/>
  </conditionalFormatting>
  <conditionalFormatting sqref="G523">
    <cfRule type="duplicateValues" dxfId="271" priority="228"/>
  </conditionalFormatting>
  <conditionalFormatting sqref="G523">
    <cfRule type="duplicateValues" dxfId="270" priority="229"/>
  </conditionalFormatting>
  <conditionalFormatting sqref="G523">
    <cfRule type="duplicateValues" dxfId="269" priority="223"/>
  </conditionalFormatting>
  <conditionalFormatting sqref="H537">
    <cfRule type="duplicateValues" dxfId="268" priority="220"/>
  </conditionalFormatting>
  <conditionalFormatting sqref="G537">
    <cfRule type="duplicateValues" dxfId="267" priority="214"/>
  </conditionalFormatting>
  <conditionalFormatting sqref="G537">
    <cfRule type="duplicateValues" dxfId="266" priority="215"/>
  </conditionalFormatting>
  <conditionalFormatting sqref="G537">
    <cfRule type="duplicateValues" dxfId="265" priority="216"/>
    <cfRule type="duplicateValues" dxfId="264" priority="217"/>
  </conditionalFormatting>
  <conditionalFormatting sqref="G537">
    <cfRule type="duplicateValues" dxfId="263" priority="212"/>
  </conditionalFormatting>
  <conditionalFormatting sqref="G537">
    <cfRule type="duplicateValues" dxfId="262" priority="211"/>
  </conditionalFormatting>
  <conditionalFormatting sqref="G537">
    <cfRule type="duplicateValues" dxfId="261" priority="218"/>
  </conditionalFormatting>
  <conditionalFormatting sqref="G537">
    <cfRule type="duplicateValues" dxfId="260" priority="219"/>
  </conditionalFormatting>
  <conditionalFormatting sqref="G537">
    <cfRule type="duplicateValues" dxfId="259" priority="213"/>
  </conditionalFormatting>
  <conditionalFormatting sqref="G574:G599 G386:G446 G3 G448:G462 G115:G117 G321:G325 G34:G37 G6:G12 G14 G16:G18 G20 G22:G26 G28:G32 G42:G45 G47 G49:G59 G247:G275 G279:G312 G327:G375 G522 G524:G536 G625:G634 G485:G520 G538:G569 G100:G111 G61:G78 G80:G98 G113 G119:G133 G234:G245 G464:G481 G483 G571 G601:G603 G605:G621 G623 G135:G232 G277 G314:G319 G377:G384">
    <cfRule type="duplicateValues" dxfId="258" priority="584"/>
  </conditionalFormatting>
  <conditionalFormatting sqref="G624:H624">
    <cfRule type="duplicateValues" dxfId="257" priority="204"/>
  </conditionalFormatting>
  <conditionalFormatting sqref="G624">
    <cfRule type="duplicateValues" dxfId="256" priority="205"/>
  </conditionalFormatting>
  <conditionalFormatting sqref="G624">
    <cfRule type="duplicateValues" dxfId="255" priority="206"/>
  </conditionalFormatting>
  <conditionalFormatting sqref="G624">
    <cfRule type="duplicateValues" dxfId="254" priority="207"/>
    <cfRule type="duplicateValues" dxfId="253" priority="208"/>
  </conditionalFormatting>
  <conditionalFormatting sqref="G624">
    <cfRule type="duplicateValues" dxfId="252" priority="203"/>
  </conditionalFormatting>
  <conditionalFormatting sqref="G624">
    <cfRule type="duplicateValues" dxfId="251" priority="202"/>
  </conditionalFormatting>
  <conditionalFormatting sqref="G624">
    <cfRule type="duplicateValues" dxfId="250" priority="209"/>
  </conditionalFormatting>
  <conditionalFormatting sqref="G624">
    <cfRule type="duplicateValues" dxfId="249" priority="210"/>
  </conditionalFormatting>
  <conditionalFormatting sqref="G484:H484">
    <cfRule type="duplicateValues" dxfId="248" priority="195"/>
  </conditionalFormatting>
  <conditionalFormatting sqref="G484">
    <cfRule type="duplicateValues" dxfId="247" priority="196"/>
  </conditionalFormatting>
  <conditionalFormatting sqref="G484">
    <cfRule type="duplicateValues" dxfId="246" priority="197"/>
  </conditionalFormatting>
  <conditionalFormatting sqref="G484">
    <cfRule type="duplicateValues" dxfId="245" priority="198"/>
    <cfRule type="duplicateValues" dxfId="244" priority="199"/>
  </conditionalFormatting>
  <conditionalFormatting sqref="G484">
    <cfRule type="duplicateValues" dxfId="243" priority="194"/>
  </conditionalFormatting>
  <conditionalFormatting sqref="G484">
    <cfRule type="duplicateValues" dxfId="242" priority="193"/>
  </conditionalFormatting>
  <conditionalFormatting sqref="G484">
    <cfRule type="duplicateValues" dxfId="241" priority="200"/>
  </conditionalFormatting>
  <conditionalFormatting sqref="G484">
    <cfRule type="duplicateValues" dxfId="240" priority="201"/>
  </conditionalFormatting>
  <conditionalFormatting sqref="G641">
    <cfRule type="duplicateValues" dxfId="239" priority="192"/>
  </conditionalFormatting>
  <conditionalFormatting sqref="G641">
    <cfRule type="duplicateValues" dxfId="238" priority="191"/>
  </conditionalFormatting>
  <conditionalFormatting sqref="G39:H39">
    <cfRule type="duplicateValues" dxfId="237" priority="185"/>
  </conditionalFormatting>
  <conditionalFormatting sqref="G39">
    <cfRule type="duplicateValues" dxfId="236" priority="186"/>
  </conditionalFormatting>
  <conditionalFormatting sqref="G39">
    <cfRule type="duplicateValues" dxfId="235" priority="187"/>
  </conditionalFormatting>
  <conditionalFormatting sqref="G39">
    <cfRule type="duplicateValues" dxfId="234" priority="188"/>
    <cfRule type="duplicateValues" dxfId="233" priority="189"/>
  </conditionalFormatting>
  <conditionalFormatting sqref="G39">
    <cfRule type="duplicateValues" dxfId="232" priority="184"/>
  </conditionalFormatting>
  <conditionalFormatting sqref="G39">
    <cfRule type="duplicateValues" dxfId="231" priority="183"/>
  </conditionalFormatting>
  <conditionalFormatting sqref="G39">
    <cfRule type="duplicateValues" dxfId="230" priority="182"/>
  </conditionalFormatting>
  <conditionalFormatting sqref="G39">
    <cfRule type="duplicateValues" dxfId="229" priority="190"/>
  </conditionalFormatting>
  <conditionalFormatting sqref="G40:H40">
    <cfRule type="duplicateValues" dxfId="228" priority="175"/>
  </conditionalFormatting>
  <conditionalFormatting sqref="G40">
    <cfRule type="duplicateValues" dxfId="227" priority="176"/>
  </conditionalFormatting>
  <conditionalFormatting sqref="G40">
    <cfRule type="duplicateValues" dxfId="226" priority="177"/>
  </conditionalFormatting>
  <conditionalFormatting sqref="G40">
    <cfRule type="duplicateValues" dxfId="225" priority="178"/>
    <cfRule type="duplicateValues" dxfId="224" priority="179"/>
  </conditionalFormatting>
  <conditionalFormatting sqref="G40">
    <cfRule type="duplicateValues" dxfId="223" priority="174"/>
  </conditionalFormatting>
  <conditionalFormatting sqref="G40">
    <cfRule type="duplicateValues" dxfId="222" priority="173"/>
  </conditionalFormatting>
  <conditionalFormatting sqref="G40">
    <cfRule type="duplicateValues" dxfId="221" priority="180"/>
  </conditionalFormatting>
  <conditionalFormatting sqref="G40">
    <cfRule type="duplicateValues" dxfId="220" priority="181"/>
  </conditionalFormatting>
  <conditionalFormatting sqref="G553">
    <cfRule type="duplicateValues" dxfId="219" priority="172"/>
  </conditionalFormatting>
  <conditionalFormatting sqref="G554">
    <cfRule type="duplicateValues" dxfId="218" priority="171"/>
  </conditionalFormatting>
  <conditionalFormatting sqref="G99">
    <cfRule type="duplicateValues" dxfId="217" priority="164"/>
  </conditionalFormatting>
  <conditionalFormatting sqref="G99">
    <cfRule type="duplicateValues" dxfId="216" priority="165"/>
  </conditionalFormatting>
  <conditionalFormatting sqref="G99">
    <cfRule type="duplicateValues" dxfId="215" priority="166"/>
  </conditionalFormatting>
  <conditionalFormatting sqref="G99">
    <cfRule type="duplicateValues" dxfId="214" priority="167"/>
    <cfRule type="duplicateValues" dxfId="213" priority="168"/>
  </conditionalFormatting>
  <conditionalFormatting sqref="G99">
    <cfRule type="duplicateValues" dxfId="212" priority="163"/>
  </conditionalFormatting>
  <conditionalFormatting sqref="G99">
    <cfRule type="duplicateValues" dxfId="211" priority="162"/>
  </conditionalFormatting>
  <conditionalFormatting sqref="G99">
    <cfRule type="duplicateValues" dxfId="210" priority="169"/>
  </conditionalFormatting>
  <conditionalFormatting sqref="G99">
    <cfRule type="duplicateValues" dxfId="209" priority="170"/>
  </conditionalFormatting>
  <conditionalFormatting sqref="G464:G481 G234:G275 G61:G78 G1:G3 G5:G59 G80:G111 G113:G117 G119:G133 G483:G569 G571:G599 G601:G603 G605:G621 G623:G1048576 G135:G232 G277:G312 G314:G375 G377:G462">
    <cfRule type="duplicateValues" dxfId="208" priority="161"/>
  </conditionalFormatting>
  <conditionalFormatting sqref="G60:H60">
    <cfRule type="duplicateValues" dxfId="207" priority="154"/>
  </conditionalFormatting>
  <conditionalFormatting sqref="G60">
    <cfRule type="duplicateValues" dxfId="206" priority="155"/>
  </conditionalFormatting>
  <conditionalFormatting sqref="G60">
    <cfRule type="duplicateValues" dxfId="205" priority="156"/>
  </conditionalFormatting>
  <conditionalFormatting sqref="G60">
    <cfRule type="duplicateValues" dxfId="204" priority="157"/>
    <cfRule type="duplicateValues" dxfId="203" priority="158"/>
  </conditionalFormatting>
  <conditionalFormatting sqref="G60">
    <cfRule type="duplicateValues" dxfId="202" priority="153"/>
  </conditionalFormatting>
  <conditionalFormatting sqref="G60">
    <cfRule type="duplicateValues" dxfId="201" priority="152"/>
  </conditionalFormatting>
  <conditionalFormatting sqref="G60">
    <cfRule type="duplicateValues" dxfId="200" priority="159"/>
  </conditionalFormatting>
  <conditionalFormatting sqref="G60">
    <cfRule type="duplicateValues" dxfId="199" priority="160"/>
  </conditionalFormatting>
  <conditionalFormatting sqref="G60">
    <cfRule type="duplicateValues" dxfId="198" priority="151"/>
  </conditionalFormatting>
  <conditionalFormatting sqref="G4:H4">
    <cfRule type="duplicateValues" dxfId="197" priority="144"/>
  </conditionalFormatting>
  <conditionalFormatting sqref="G4">
    <cfRule type="duplicateValues" dxfId="196" priority="145"/>
  </conditionalFormatting>
  <conditionalFormatting sqref="G4">
    <cfRule type="duplicateValues" dxfId="195" priority="146"/>
  </conditionalFormatting>
  <conditionalFormatting sqref="G4">
    <cfRule type="duplicateValues" dxfId="194" priority="147"/>
    <cfRule type="duplicateValues" dxfId="193" priority="148"/>
  </conditionalFormatting>
  <conditionalFormatting sqref="G4">
    <cfRule type="duplicateValues" dxfId="192" priority="143"/>
  </conditionalFormatting>
  <conditionalFormatting sqref="G4">
    <cfRule type="duplicateValues" dxfId="191" priority="142"/>
  </conditionalFormatting>
  <conditionalFormatting sqref="G4">
    <cfRule type="duplicateValues" dxfId="190" priority="149"/>
  </conditionalFormatting>
  <conditionalFormatting sqref="G4">
    <cfRule type="duplicateValues" dxfId="189" priority="150"/>
  </conditionalFormatting>
  <conditionalFormatting sqref="G4">
    <cfRule type="duplicateValues" dxfId="188" priority="141"/>
  </conditionalFormatting>
  <conditionalFormatting sqref="G79:H79">
    <cfRule type="duplicateValues" dxfId="187" priority="134"/>
  </conditionalFormatting>
  <conditionalFormatting sqref="G79">
    <cfRule type="duplicateValues" dxfId="186" priority="135"/>
  </conditionalFormatting>
  <conditionalFormatting sqref="G79">
    <cfRule type="duplicateValues" dxfId="185" priority="136"/>
  </conditionalFormatting>
  <conditionalFormatting sqref="G79">
    <cfRule type="duplicateValues" dxfId="184" priority="137"/>
    <cfRule type="duplicateValues" dxfId="183" priority="138"/>
  </conditionalFormatting>
  <conditionalFormatting sqref="G79">
    <cfRule type="duplicateValues" dxfId="182" priority="133"/>
  </conditionalFormatting>
  <conditionalFormatting sqref="G79">
    <cfRule type="duplicateValues" dxfId="181" priority="132"/>
  </conditionalFormatting>
  <conditionalFormatting sqref="G79">
    <cfRule type="duplicateValues" dxfId="180" priority="139"/>
  </conditionalFormatting>
  <conditionalFormatting sqref="G79">
    <cfRule type="duplicateValues" dxfId="179" priority="140"/>
  </conditionalFormatting>
  <conditionalFormatting sqref="G79">
    <cfRule type="duplicateValues" dxfId="178" priority="131"/>
  </conditionalFormatting>
  <conditionalFormatting sqref="G112:H112">
    <cfRule type="duplicateValues" dxfId="177" priority="124"/>
  </conditionalFormatting>
  <conditionalFormatting sqref="G112">
    <cfRule type="duplicateValues" dxfId="176" priority="125"/>
  </conditionalFormatting>
  <conditionalFormatting sqref="G112">
    <cfRule type="duplicateValues" dxfId="175" priority="126"/>
  </conditionalFormatting>
  <conditionalFormatting sqref="G112">
    <cfRule type="duplicateValues" dxfId="174" priority="127"/>
    <cfRule type="duplicateValues" dxfId="173" priority="128"/>
  </conditionalFormatting>
  <conditionalFormatting sqref="G112">
    <cfRule type="duplicateValues" dxfId="172" priority="123"/>
  </conditionalFormatting>
  <conditionalFormatting sqref="G112">
    <cfRule type="duplicateValues" dxfId="171" priority="122"/>
  </conditionalFormatting>
  <conditionalFormatting sqref="G112">
    <cfRule type="duplicateValues" dxfId="170" priority="129"/>
  </conditionalFormatting>
  <conditionalFormatting sqref="G112">
    <cfRule type="duplicateValues" dxfId="169" priority="130"/>
  </conditionalFormatting>
  <conditionalFormatting sqref="G112">
    <cfRule type="duplicateValues" dxfId="168" priority="121"/>
  </conditionalFormatting>
  <conditionalFormatting sqref="G118:H118">
    <cfRule type="duplicateValues" dxfId="167" priority="114"/>
  </conditionalFormatting>
  <conditionalFormatting sqref="G118">
    <cfRule type="duplicateValues" dxfId="166" priority="115"/>
  </conditionalFormatting>
  <conditionalFormatting sqref="G118">
    <cfRule type="duplicateValues" dxfId="165" priority="116"/>
  </conditionalFormatting>
  <conditionalFormatting sqref="G118">
    <cfRule type="duplicateValues" dxfId="164" priority="117"/>
    <cfRule type="duplicateValues" dxfId="163" priority="118"/>
  </conditionalFormatting>
  <conditionalFormatting sqref="G118">
    <cfRule type="duplicateValues" dxfId="162" priority="113"/>
  </conditionalFormatting>
  <conditionalFormatting sqref="G118">
    <cfRule type="duplicateValues" dxfId="161" priority="112"/>
  </conditionalFormatting>
  <conditionalFormatting sqref="G118">
    <cfRule type="duplicateValues" dxfId="160" priority="119"/>
  </conditionalFormatting>
  <conditionalFormatting sqref="G118">
    <cfRule type="duplicateValues" dxfId="159" priority="120"/>
  </conditionalFormatting>
  <conditionalFormatting sqref="G118">
    <cfRule type="duplicateValues" dxfId="158" priority="111"/>
  </conditionalFormatting>
  <conditionalFormatting sqref="G233:H233">
    <cfRule type="duplicateValues" dxfId="157" priority="104"/>
  </conditionalFormatting>
  <conditionalFormatting sqref="G233">
    <cfRule type="duplicateValues" dxfId="156" priority="105"/>
  </conditionalFormatting>
  <conditionalFormatting sqref="G233">
    <cfRule type="duplicateValues" dxfId="155" priority="106"/>
  </conditionalFormatting>
  <conditionalFormatting sqref="G233">
    <cfRule type="duplicateValues" dxfId="154" priority="107"/>
    <cfRule type="duplicateValues" dxfId="153" priority="108"/>
  </conditionalFormatting>
  <conditionalFormatting sqref="G233">
    <cfRule type="duplicateValues" dxfId="152" priority="103"/>
  </conditionalFormatting>
  <conditionalFormatting sqref="G233">
    <cfRule type="duplicateValues" dxfId="151" priority="102"/>
  </conditionalFormatting>
  <conditionalFormatting sqref="G233">
    <cfRule type="duplicateValues" dxfId="150" priority="109"/>
  </conditionalFormatting>
  <conditionalFormatting sqref="G233">
    <cfRule type="duplicateValues" dxfId="149" priority="110"/>
  </conditionalFormatting>
  <conditionalFormatting sqref="G233">
    <cfRule type="duplicateValues" dxfId="148" priority="101"/>
  </conditionalFormatting>
  <conditionalFormatting sqref="G463:H463">
    <cfRule type="duplicateValues" dxfId="147" priority="94"/>
  </conditionalFormatting>
  <conditionalFormatting sqref="G463">
    <cfRule type="duplicateValues" dxfId="146" priority="95"/>
  </conditionalFormatting>
  <conditionalFormatting sqref="G463">
    <cfRule type="duplicateValues" dxfId="145" priority="96"/>
  </conditionalFormatting>
  <conditionalFormatting sqref="G463">
    <cfRule type="duplicateValues" dxfId="144" priority="97"/>
    <cfRule type="duplicateValues" dxfId="143" priority="98"/>
  </conditionalFormatting>
  <conditionalFormatting sqref="G463">
    <cfRule type="duplicateValues" dxfId="142" priority="93"/>
  </conditionalFormatting>
  <conditionalFormatting sqref="G463">
    <cfRule type="duplicateValues" dxfId="141" priority="92"/>
  </conditionalFormatting>
  <conditionalFormatting sqref="G463">
    <cfRule type="duplicateValues" dxfId="140" priority="99"/>
  </conditionalFormatting>
  <conditionalFormatting sqref="G463">
    <cfRule type="duplicateValues" dxfId="139" priority="100"/>
  </conditionalFormatting>
  <conditionalFormatting sqref="G463">
    <cfRule type="duplicateValues" dxfId="138" priority="91"/>
  </conditionalFormatting>
  <conditionalFormatting sqref="G482:H482">
    <cfRule type="duplicateValues" dxfId="137" priority="84"/>
  </conditionalFormatting>
  <conditionalFormatting sqref="G482">
    <cfRule type="duplicateValues" dxfId="136" priority="85"/>
  </conditionalFormatting>
  <conditionalFormatting sqref="G482">
    <cfRule type="duplicateValues" dxfId="135" priority="86"/>
  </conditionalFormatting>
  <conditionalFormatting sqref="G482">
    <cfRule type="duplicateValues" dxfId="134" priority="87"/>
    <cfRule type="duplicateValues" dxfId="133" priority="88"/>
  </conditionalFormatting>
  <conditionalFormatting sqref="G482">
    <cfRule type="duplicateValues" dxfId="132" priority="83"/>
  </conditionalFormatting>
  <conditionalFormatting sqref="G482">
    <cfRule type="duplicateValues" dxfId="131" priority="82"/>
  </conditionalFormatting>
  <conditionalFormatting sqref="G482">
    <cfRule type="duplicateValues" dxfId="130" priority="89"/>
  </conditionalFormatting>
  <conditionalFormatting sqref="G482">
    <cfRule type="duplicateValues" dxfId="129" priority="90"/>
  </conditionalFormatting>
  <conditionalFormatting sqref="G482">
    <cfRule type="duplicateValues" dxfId="128" priority="81"/>
  </conditionalFormatting>
  <conditionalFormatting sqref="G570:H570">
    <cfRule type="duplicateValues" dxfId="127" priority="74"/>
  </conditionalFormatting>
  <conditionalFormatting sqref="G570">
    <cfRule type="duplicateValues" dxfId="126" priority="75"/>
  </conditionalFormatting>
  <conditionalFormatting sqref="G570">
    <cfRule type="duplicateValues" dxfId="125" priority="76"/>
  </conditionalFormatting>
  <conditionalFormatting sqref="G570">
    <cfRule type="duplicateValues" dxfId="124" priority="77"/>
    <cfRule type="duplicateValues" dxfId="123" priority="78"/>
  </conditionalFormatting>
  <conditionalFormatting sqref="G570">
    <cfRule type="duplicateValues" dxfId="122" priority="73"/>
  </conditionalFormatting>
  <conditionalFormatting sqref="G570">
    <cfRule type="duplicateValues" dxfId="121" priority="72"/>
  </conditionalFormatting>
  <conditionalFormatting sqref="G570">
    <cfRule type="duplicateValues" dxfId="120" priority="79"/>
  </conditionalFormatting>
  <conditionalFormatting sqref="G570">
    <cfRule type="duplicateValues" dxfId="119" priority="80"/>
  </conditionalFormatting>
  <conditionalFormatting sqref="G570">
    <cfRule type="duplicateValues" dxfId="118" priority="71"/>
  </conditionalFormatting>
  <conditionalFormatting sqref="G600:H600">
    <cfRule type="duplicateValues" dxfId="117" priority="64"/>
  </conditionalFormatting>
  <conditionalFormatting sqref="G600">
    <cfRule type="duplicateValues" dxfId="116" priority="65"/>
  </conditionalFormatting>
  <conditionalFormatting sqref="G600">
    <cfRule type="duplicateValues" dxfId="115" priority="66"/>
  </conditionalFormatting>
  <conditionalFormatting sqref="G600">
    <cfRule type="duplicateValues" dxfId="114" priority="67"/>
    <cfRule type="duplicateValues" dxfId="113" priority="68"/>
  </conditionalFormatting>
  <conditionalFormatting sqref="G600">
    <cfRule type="duplicateValues" dxfId="112" priority="63"/>
  </conditionalFormatting>
  <conditionalFormatting sqref="G600">
    <cfRule type="duplicateValues" dxfId="111" priority="62"/>
  </conditionalFormatting>
  <conditionalFormatting sqref="G600">
    <cfRule type="duplicateValues" dxfId="110" priority="69"/>
  </conditionalFormatting>
  <conditionalFormatting sqref="G600">
    <cfRule type="duplicateValues" dxfId="109" priority="70"/>
  </conditionalFormatting>
  <conditionalFormatting sqref="G600">
    <cfRule type="duplicateValues" dxfId="108" priority="61"/>
  </conditionalFormatting>
  <conditionalFormatting sqref="G604:H604">
    <cfRule type="duplicateValues" dxfId="107" priority="54"/>
  </conditionalFormatting>
  <conditionalFormatting sqref="G604">
    <cfRule type="duplicateValues" dxfId="106" priority="55"/>
  </conditionalFormatting>
  <conditionalFormatting sqref="G604">
    <cfRule type="duplicateValues" dxfId="105" priority="56"/>
  </conditionalFormatting>
  <conditionalFormatting sqref="G604">
    <cfRule type="duplicateValues" dxfId="104" priority="57"/>
    <cfRule type="duplicateValues" dxfId="103" priority="58"/>
  </conditionalFormatting>
  <conditionalFormatting sqref="G604">
    <cfRule type="duplicateValues" dxfId="102" priority="53"/>
  </conditionalFormatting>
  <conditionalFormatting sqref="G604">
    <cfRule type="duplicateValues" dxfId="101" priority="52"/>
  </conditionalFormatting>
  <conditionalFormatting sqref="G604">
    <cfRule type="duplicateValues" dxfId="100" priority="59"/>
  </conditionalFormatting>
  <conditionalFormatting sqref="G604">
    <cfRule type="duplicateValues" dxfId="99" priority="60"/>
  </conditionalFormatting>
  <conditionalFormatting sqref="G604">
    <cfRule type="duplicateValues" dxfId="98" priority="51"/>
  </conditionalFormatting>
  <conditionalFormatting sqref="G622:H622">
    <cfRule type="duplicateValues" dxfId="97" priority="44"/>
  </conditionalFormatting>
  <conditionalFormatting sqref="G622">
    <cfRule type="duplicateValues" dxfId="96" priority="45"/>
  </conditionalFormatting>
  <conditionalFormatting sqref="G622">
    <cfRule type="duplicateValues" dxfId="95" priority="46"/>
  </conditionalFormatting>
  <conditionalFormatting sqref="G622">
    <cfRule type="duplicateValues" dxfId="94" priority="47"/>
    <cfRule type="duplicateValues" dxfId="93" priority="48"/>
  </conditionalFormatting>
  <conditionalFormatting sqref="G622">
    <cfRule type="duplicateValues" dxfId="92" priority="43"/>
  </conditionalFormatting>
  <conditionalFormatting sqref="G622">
    <cfRule type="duplicateValues" dxfId="91" priority="42"/>
  </conditionalFormatting>
  <conditionalFormatting sqref="G622">
    <cfRule type="duplicateValues" dxfId="90" priority="49"/>
  </conditionalFormatting>
  <conditionalFormatting sqref="G622">
    <cfRule type="duplicateValues" dxfId="89" priority="50"/>
  </conditionalFormatting>
  <conditionalFormatting sqref="G622">
    <cfRule type="duplicateValues" dxfId="88" priority="41"/>
  </conditionalFormatting>
  <conditionalFormatting sqref="G134:H134">
    <cfRule type="duplicateValues" dxfId="87" priority="34"/>
  </conditionalFormatting>
  <conditionalFormatting sqref="G134">
    <cfRule type="duplicateValues" dxfId="86" priority="35"/>
  </conditionalFormatting>
  <conditionalFormatting sqref="G134">
    <cfRule type="duplicateValues" dxfId="85" priority="36"/>
  </conditionalFormatting>
  <conditionalFormatting sqref="G134">
    <cfRule type="duplicateValues" dxfId="84" priority="37"/>
    <cfRule type="duplicateValues" dxfId="83" priority="38"/>
  </conditionalFormatting>
  <conditionalFormatting sqref="G134">
    <cfRule type="duplicateValues" dxfId="82" priority="33"/>
  </conditionalFormatting>
  <conditionalFormatting sqref="G134">
    <cfRule type="duplicateValues" dxfId="81" priority="32"/>
  </conditionalFormatting>
  <conditionalFormatting sqref="G134">
    <cfRule type="duplicateValues" dxfId="80" priority="39"/>
  </conditionalFormatting>
  <conditionalFormatting sqref="G134">
    <cfRule type="duplicateValues" dxfId="79" priority="40"/>
  </conditionalFormatting>
  <conditionalFormatting sqref="G134">
    <cfRule type="duplicateValues" dxfId="78" priority="31"/>
  </conditionalFormatting>
  <conditionalFormatting sqref="G276:H276">
    <cfRule type="duplicateValues" dxfId="77" priority="24"/>
  </conditionalFormatting>
  <conditionalFormatting sqref="G276">
    <cfRule type="duplicateValues" dxfId="76" priority="25"/>
  </conditionalFormatting>
  <conditionalFormatting sqref="G276">
    <cfRule type="duplicateValues" dxfId="75" priority="26"/>
  </conditionalFormatting>
  <conditionalFormatting sqref="G276">
    <cfRule type="duplicateValues" dxfId="74" priority="27"/>
    <cfRule type="duplicateValues" dxfId="73" priority="28"/>
  </conditionalFormatting>
  <conditionalFormatting sqref="G276">
    <cfRule type="duplicateValues" dxfId="72" priority="23"/>
  </conditionalFormatting>
  <conditionalFormatting sqref="G276">
    <cfRule type="duplicateValues" dxfId="71" priority="22"/>
  </conditionalFormatting>
  <conditionalFormatting sqref="G276">
    <cfRule type="duplicateValues" dxfId="70" priority="29"/>
  </conditionalFormatting>
  <conditionalFormatting sqref="G276">
    <cfRule type="duplicateValues" dxfId="69" priority="30"/>
  </conditionalFormatting>
  <conditionalFormatting sqref="G276">
    <cfRule type="duplicateValues" dxfId="68" priority="21"/>
  </conditionalFormatting>
  <conditionalFormatting sqref="G313:H313">
    <cfRule type="duplicateValues" dxfId="67" priority="14"/>
  </conditionalFormatting>
  <conditionalFormatting sqref="G313">
    <cfRule type="duplicateValues" dxfId="66" priority="15"/>
  </conditionalFormatting>
  <conditionalFormatting sqref="G313">
    <cfRule type="duplicateValues" dxfId="65" priority="16"/>
  </conditionalFormatting>
  <conditionalFormatting sqref="G313">
    <cfRule type="duplicateValues" dxfId="64" priority="17"/>
    <cfRule type="duplicateValues" dxfId="63" priority="18"/>
  </conditionalFormatting>
  <conditionalFormatting sqref="G313">
    <cfRule type="duplicateValues" dxfId="62" priority="13"/>
  </conditionalFormatting>
  <conditionalFormatting sqref="G313">
    <cfRule type="duplicateValues" dxfId="61" priority="12"/>
  </conditionalFormatting>
  <conditionalFormatting sqref="G313">
    <cfRule type="duplicateValues" dxfId="60" priority="19"/>
  </conditionalFormatting>
  <conditionalFormatting sqref="G313">
    <cfRule type="duplicateValues" dxfId="59" priority="20"/>
  </conditionalFormatting>
  <conditionalFormatting sqref="G313">
    <cfRule type="duplicateValues" dxfId="58" priority="11"/>
  </conditionalFormatting>
  <conditionalFormatting sqref="G376:H376">
    <cfRule type="duplicateValues" dxfId="57" priority="4"/>
  </conditionalFormatting>
  <conditionalFormatting sqref="G376">
    <cfRule type="duplicateValues" dxfId="56" priority="5"/>
  </conditionalFormatting>
  <conditionalFormatting sqref="G376">
    <cfRule type="duplicateValues" dxfId="55" priority="6"/>
  </conditionalFormatting>
  <conditionalFormatting sqref="G376">
    <cfRule type="duplicateValues" dxfId="54" priority="7"/>
    <cfRule type="duplicateValues" dxfId="53" priority="8"/>
  </conditionalFormatting>
  <conditionalFormatting sqref="G376">
    <cfRule type="duplicateValues" dxfId="52" priority="3"/>
  </conditionalFormatting>
  <conditionalFormatting sqref="G376">
    <cfRule type="duplicateValues" dxfId="51" priority="2"/>
  </conditionalFormatting>
  <conditionalFormatting sqref="G376">
    <cfRule type="duplicateValues" dxfId="50" priority="9"/>
  </conditionalFormatting>
  <conditionalFormatting sqref="G376">
    <cfRule type="duplicateValues" dxfId="49" priority="10"/>
  </conditionalFormatting>
  <conditionalFormatting sqref="G376">
    <cfRule type="duplicateValues" dxfId="48" priority="1"/>
  </conditionalFormatting>
  <hyperlinks>
    <hyperlink ref="G3" r:id="rId1" display="http://iregistr.mpsv.cz/socreg/rozsirene_hledani_sluzby.do?si=2603805&amp;spo=&amp;spd=&amp;zn=&amp;srp=pdaz&amp;zak=&amp;zaok=&amp;zao=&amp;zau=&amp;pn=&amp;pic=&amp;SUBSESSION_ID=1487228908472_3&amp;sbmt=Vyhledat" xr:uid="{49F827B6-9971-4B91-AF12-BF07650E87CC}"/>
    <hyperlink ref="G7" r:id="rId2" display="http://iregistr.mpsv.cz/socreg/rozsirene_hledani_sluzby.do?zn=&amp;zao=&amp;pic=&amp;zak=&amp;spd=&amp;spo=&amp;zaok=&amp;sbmt=Vyhledat&amp;zau=&amp;pn=&amp;si=3619641&amp;srp=pdaz&amp;SUBSESSION_ID=1487229419311_1" xr:uid="{00258F42-DEF6-4496-92A8-7ACA740ED2BA}"/>
    <hyperlink ref="G8" r:id="rId3" display="http://iregistr.mpsv.cz/socreg/rozsirene_hledani_sluzby.do?zn=&amp;zao=&amp;pic=&amp;zak=&amp;spd=&amp;spo=&amp;zaok=&amp;sbmt=Vyhledat&amp;zau=&amp;pn=&amp;si=5689619&amp;srp=pdaz&amp;SUBSESSION_ID=1487229451591_1" xr:uid="{A82ABF7D-BF26-4A6F-96F6-3E320173C17C}"/>
    <hyperlink ref="G6" r:id="rId4" display="http://iregistr.mpsv.cz/socreg/rozsirene_hledani_sluzby.do?zn=&amp;zao=&amp;pic=&amp;zak=&amp;spd=&amp;spo=&amp;zaok=&amp;sbmt=Vyhledat&amp;zau=&amp;pn=&amp;si=8118529&amp;srp=pdaz&amp;SUBSESSION_ID=1487229483205_2" xr:uid="{2022DB67-74E2-425D-827E-F58BB2F1899B}"/>
    <hyperlink ref="G10" r:id="rId5" display="http://iregistr.mpsv.cz/socreg/rozsirene_hledani_sluzby.do?zn=&amp;zao=&amp;pic=&amp;zak=&amp;spd=&amp;spo=&amp;zaok=&amp;sbmt=Vyhledat&amp;zau=&amp;pn=&amp;si=9924510&amp;srp=pdaz&amp;SUBSESSION_ID=1487230016151_2" xr:uid="{6CDE6562-FCFE-4ADF-81A0-B8261309838F}"/>
    <hyperlink ref="G11" r:id="rId6" display="http://iregistr.mpsv.cz/socreg/rozsirene_hledani_sluzby.do?si=8941598&amp;spo=&amp;spd=&amp;zn=&amp;srp=pdaz&amp;zak=&amp;zaok=&amp;zao=&amp;zau=&amp;pn=&amp;pic=&amp;SUBSESSION_ID=1487228908472_3&amp;sbmt=Vyhledat" xr:uid="{744124F8-034B-4891-B506-CCB362A63B2F}"/>
    <hyperlink ref="G14" r:id="rId7" display="http://iregistr.mpsv.cz/socreg/rozsirene_hledani_sluzby.do?zn=&amp;zao=&amp;pic=&amp;zak=&amp;spd=&amp;spo=&amp;zaok=&amp;sbmt=Vyhledat&amp;zau=&amp;pn=&amp;si=1094046&amp;srp=pdaz&amp;SUBSESSION_ID=1487230355266_6" xr:uid="{57D1E027-5611-43FE-B85C-C1BFCC4B0426}"/>
    <hyperlink ref="G13" r:id="rId8" display="http://iregistr.mpsv.cz/socreg/rozsirene_hledani_sluzby.do?si=3837595&amp;spo=&amp;spd=&amp;zn=&amp;srp=pdaz&amp;zak=&amp;zaok=&amp;zao=&amp;zau=&amp;pn=&amp;pic=&amp;SUBSESSION_ID=1487228908472_3&amp;sbmt=Vyhledat" xr:uid="{8AE50C06-0642-435B-AA06-14815192465E}"/>
    <hyperlink ref="G12" r:id="rId9" display="http://iregistr.mpsv.cz/socreg/rozsirene_hledani_sluzby.do?zn=&amp;zao=&amp;pic=&amp;zak=&amp;spd=&amp;spo=&amp;zaok=&amp;sbmt=Vyhledat&amp;zau=&amp;pn=&amp;si=8477167&amp;srp=pdaz&amp;SUBSESSION_ID=1487230419811_7" xr:uid="{04E7CCF3-4F81-423C-ACF4-C162570E62F0}"/>
    <hyperlink ref="G15" r:id="rId10" display="http://iregistr.mpsv.cz/socreg/rozsirene_hledani_sluzby.do?zn=&amp;zao=&amp;pic=&amp;zak=&amp;spd=&amp;spo=&amp;zaok=&amp;sbmt=Vyhledat&amp;zau=&amp;pn=&amp;si=3056000&amp;srp=pdaz&amp;SUBSESSION_ID=1487230482066_5" xr:uid="{74221E17-D5B5-4F7A-8562-2812149999A8}"/>
    <hyperlink ref="G16" r:id="rId11" display="http://iregistr.mpsv.cz/socreg/rozsirene_hledani_sluzby.do?zn=&amp;zao=&amp;pic=&amp;zak=&amp;spd=&amp;spo=&amp;zaok=&amp;sbmt=Vyhledat&amp;zau=&amp;pn=&amp;si=6540748&amp;srp=pdaz&amp;SUBSESSION_ID=1487230541673_6" xr:uid="{9D561558-137A-4EEA-9A43-2C431F7C7FE5}"/>
    <hyperlink ref="G17" r:id="rId12" display="http://iregistr.mpsv.cz/socreg/rozsirene_hledani_sluzby.do?zn=&amp;zao=&amp;pic=&amp;zak=&amp;spd=&amp;spo=&amp;zaok=&amp;sbmt=Vyhledat&amp;zau=&amp;pn=&amp;si=4816270&amp;srp=pdaz&amp;SUBSESSION_ID=1487230644274_3" xr:uid="{820A8815-63B9-41C0-93D0-DCB2DEC9E94D}"/>
    <hyperlink ref="G22" r:id="rId13" display="http://iregistr.mpsv.cz/socreg/rozsirene_hledani_sluzby.do?zn=&amp;zao=&amp;pic=&amp;zak=&amp;spd=&amp;spo=&amp;zaok=&amp;sbmt=Vyhledat&amp;zau=&amp;pn=&amp;si=1048270&amp;srp=pdaz&amp;SUBSESSION_ID=1487230720259_9" xr:uid="{35F6E133-8D15-452D-B53B-1382333894D9}"/>
    <hyperlink ref="G18" r:id="rId14" display="http://iregistr.mpsv.cz/socreg/rozsirene_hledani_sluzby.do?zn=&amp;zao=&amp;pic=&amp;zak=&amp;spd=&amp;spo=&amp;zaok=&amp;sbmt=Vyhledat&amp;zau=&amp;pn=&amp;si=3995396&amp;srp=pdaz&amp;SUBSESSION_ID=1487230736012_4" xr:uid="{64213345-1C82-47D4-AF77-A38A9B8BA514}"/>
    <hyperlink ref="G20" r:id="rId15" display="http://iregistr.mpsv.cz/socreg/rozsirene_hledani_sluzby.do?zn=&amp;zao=&amp;pic=&amp;zak=&amp;spd=&amp;spo=&amp;zaok=&amp;sbmt=Vyhledat&amp;zau=&amp;pn=&amp;si=5839483&amp;srp=pdaz&amp;SUBSESSION_ID=1487230799866_5" xr:uid="{BA1AFEB8-4CD3-42F2-A83D-49C497B7E88E}"/>
    <hyperlink ref="G21" r:id="rId16" display="http://iregistr.mpsv.cz/socreg/rozsirene_hledani_sluzby.do?zn=&amp;zao=&amp;pic=&amp;zak=&amp;spd=&amp;spo=&amp;zaok=&amp;sbmt=Vyhledat&amp;zau=&amp;pn=&amp;si=7026827&amp;srp=pdaz&amp;SUBSESSION_ID=1487230830499_10" xr:uid="{59BD871F-798C-4348-A6DF-69D8934D9B15}"/>
    <hyperlink ref="G19" r:id="rId17" display="http://iregistr.mpsv.cz/socreg/rozsirene_hledani_sluzby.do?zn=&amp;zao=&amp;pic=&amp;zak=&amp;spd=&amp;spo=&amp;zaok=&amp;sbmt=Vyhledat&amp;zau=&amp;pn=&amp;si=8168193&amp;srp=pdaz&amp;SUBSESSION_ID=1487230850120_11" xr:uid="{54689C3A-6A60-4C78-A9E9-6C5D859CCA04}"/>
    <hyperlink ref="G23" r:id="rId18" display="http://iregistr.mpsv.cz/socreg/rozsirene_hledani_sluzby.do?zn=&amp;zao=&amp;pic=&amp;zak=&amp;spd=&amp;spo=&amp;zaok=&amp;sbmt=Vyhledat&amp;zau=&amp;pn=&amp;si=3449343&amp;srp=pdaz&amp;SUBSESSION_ID=1487230891567_12" xr:uid="{CAF9E6EA-C9AD-4588-81D8-14ED80B44AB3}"/>
    <hyperlink ref="G26" r:id="rId19" display="http://iregistr.mpsv.cz/socreg/rozsirene_hledani_sluzby.do?zn=&amp;zao=&amp;pic=&amp;zak=&amp;spd=&amp;spo=&amp;zaok=&amp;sbmt=Vyhledat&amp;zau=&amp;pn=&amp;si=9744428&amp;srp=pdaz&amp;SUBSESSION_ID=1487767473447_6" xr:uid="{5292E768-0EEF-4A6C-A928-8CFFB1271DED}"/>
    <hyperlink ref="G32" r:id="rId20" display="http://iregistr.mpsv.cz/socreg/rozsirene_hledani_sluzby.do?si=2900164&amp;spo=&amp;spd=&amp;zn=&amp;srp=pdaz&amp;zak=&amp;zaok=&amp;zao=&amp;zau=&amp;pn=&amp;pic=&amp;SUBSESSION_ID=1570531995576_15&amp;sbmt=Vyhledat" xr:uid="{02D894E0-1032-4881-BC52-A97C0B254E7E}"/>
    <hyperlink ref="G30" r:id="rId21" display="http://iregistr.mpsv.cz/socreg/rozsirene_hledani_sluzby.do?si=3641763&amp;spo=&amp;spd=&amp;zn=&amp;srp=pdaz&amp;zak=&amp;zaok=&amp;zao=&amp;zau=&amp;pn=&amp;pic=&amp;SUBSESSION_ID=1487767270910_3&amp;sbmt=Vyhledat" xr:uid="{E4060D61-EC6B-4EB7-B450-EAB97FE1183D}"/>
    <hyperlink ref="G33" r:id="rId22" display="http://iregistr.mpsv.cz/socreg/rozsirene_hledani_sluzby.do?si=5096770&amp;spo=&amp;spd=&amp;zn=&amp;srp=pdaz&amp;zak=&amp;zaok=&amp;zao=&amp;zau=&amp;pn=&amp;pic=&amp;SUBSESSION_ID=1570532032597_16&amp;sbmt=Vyhledat" xr:uid="{5C484963-70C2-4E0A-8935-51E1AD05F1BD}"/>
    <hyperlink ref="G31" r:id="rId23" display="http://iregistr.mpsv.cz/socreg/rozsirene_hledani_sluzby.do?si=6193432&amp;spo=&amp;spd=&amp;zn=&amp;srp=pdaz&amp;zak=&amp;zaok=&amp;zao=&amp;zau=&amp;pn=&amp;pic=&amp;SUBSESSION_ID=1487767270910_3&amp;sbmt=Vyhledat" xr:uid="{5C058596-D41A-449F-BB35-FCCDEAE24957}"/>
    <hyperlink ref="G29" r:id="rId24" display="http://iregistr.mpsv.cz/socreg/rozsirene_hledani_sluzby.do?si=8651176&amp;spo=&amp;spd=&amp;zn=&amp;srp=pdaz&amp;zak=&amp;zaok=&amp;zao=&amp;zau=&amp;pn=&amp;pic=&amp;SUBSESSION_ID=1487767270910_3&amp;sbmt=Vyhledat" xr:uid="{B877C49E-AAAD-4B80-B132-423FA40C8052}"/>
    <hyperlink ref="G34" r:id="rId25" display="http://iregistr.mpsv.cz/socreg/rozsirene_hledani_sluzby.do?si=1254505&amp;spo=&amp;spd=&amp;zn=&amp;srp=pdaz&amp;zak=&amp;zaok=&amp;zao=&amp;zau=&amp;pn=&amp;pic=&amp;SUBSESSION_ID=1487767270910_3&amp;sbmt=Vyhledat" xr:uid="{4DF923D5-8949-4562-A45F-CE035D54DD65}"/>
    <hyperlink ref="G37" r:id="rId26" display="http://iregistr.mpsv.cz/socreg/rozsirene_hledani_sluzby.do?si=2889779&amp;spo=&amp;spd=&amp;zn=&amp;srp=pdaz&amp;zak=&amp;zaok=&amp;zao=&amp;zau=&amp;pn=&amp;pic=&amp;SUBSESSION_ID=1570532175620_18&amp;sbmt=Vyhledat" xr:uid="{2B42A573-AF3A-47EA-8D8A-20C686831687}"/>
    <hyperlink ref="G38" r:id="rId27" display="http://iregistr.mpsv.cz/socreg/rozsirene_hledani_sluzby.do?zn=&amp;zao=&amp;pic=&amp;zak=&amp;spd=&amp;spo=&amp;zaok=&amp;sbmt=Vyhledat&amp;zau=&amp;pn=&amp;si=4566456&amp;srp=pdaz&amp;SUBSESSION_ID=1570532310498_20" xr:uid="{6F73CD47-4EF6-4608-B53A-1E5DA78B1D1B}"/>
    <hyperlink ref="G36" r:id="rId28" display="http://iregistr.mpsv.cz/socreg/rozsirene_hledani_sluzby.do?zn=&amp;zao=&amp;pic=&amp;zak=&amp;spd=&amp;spo=&amp;zaok=&amp;sbmt=Vyhledat&amp;zau=&amp;pn=&amp;si=6384690&amp;srp=pdaz&amp;SUBSESSION_ID=1487768007400_10" xr:uid="{D4132FBD-51F3-46A0-8AAE-05B517EB17F1}"/>
    <hyperlink ref="G41" r:id="rId29" display="http://iregistr.mpsv.cz/socreg/rozsirene_hledani_sluzby.do?zn=&amp;zao=&amp;pic=&amp;zak=&amp;spd=&amp;spo=&amp;zaok=&amp;sbmt=Vyhledat&amp;zau=&amp;pn=&amp;si=8363211&amp;srp=pdaz&amp;SUBSESSION_ID=1487768333655_12" xr:uid="{B1CF41D4-0D4F-4304-8CBA-24957866A801}"/>
    <hyperlink ref="G40" r:id="rId30" display="http://iregistr.mpsv.cz/socreg/rozsirene_hledani_sluzby.do?zn=&amp;zao=&amp;pic=&amp;zak=&amp;spd=&amp;spo=&amp;zaok=&amp;sbmt=Vyhledat&amp;zau=&amp;pn=&amp;si=8825421&amp;srp=pdaz&amp;SUBSESSION_ID=1487768353237_13" xr:uid="{86C4CFE2-F6A5-44BA-BED8-2737EC9E456A}"/>
    <hyperlink ref="G98" r:id="rId31" display="http://iregistr.mpsv.cz/socreg/rozsirene_hledani_sluzby.do?zn=&amp;zao=&amp;pic=&amp;zak=&amp;spd=&amp;spo=&amp;zaok=&amp;sbmt=Vyhledat&amp;zau=&amp;pn=&amp;si=5350852&amp;srp=pdaz&amp;SUBSESSION_ID=1487768623047_18" xr:uid="{7B109F0D-B4AC-4AC0-B829-DBD79DE5FC49}"/>
    <hyperlink ref="G45" r:id="rId32" display="http://iregistr.mpsv.cz/socreg/rozsirene_hledani_sluzby.do?si=2597232&amp;spo=&amp;spd=&amp;zn=&amp;srp=pdaz&amp;zak=&amp;zaok=&amp;zao=&amp;zau=&amp;pn=&amp;pic=&amp;SUBSESSION_ID=1487769134279_2&amp;sbmt=Vyhledat" xr:uid="{F14B95CE-D20C-4F2D-ADAA-1161E2A18E7D}"/>
    <hyperlink ref="G46" r:id="rId33" display="http://iregistr.mpsv.cz/socreg/rozsirene_hledani_sluzby.do?si=6473963&amp;spo=&amp;spd=&amp;zn=&amp;srp=pdaz&amp;zak=&amp;zaok=&amp;zao=&amp;zau=&amp;pn=&amp;pic=&amp;SUBSESSION_ID=1487769134279_2&amp;sbmt=Vyhledat" xr:uid="{5B98D9C3-EA0C-4BD4-AC7A-65792864FDF9}"/>
    <hyperlink ref="G47" r:id="rId34" display="http://iregistr.mpsv.cz/socreg/rozsirene_hledani_sluzby.do?zn=&amp;zao=&amp;pic=&amp;zak=&amp;spd=&amp;spo=&amp;zaok=&amp;sbmt=Vyhledat&amp;zau=&amp;pn=&amp;si=7620360&amp;srp=pdaz&amp;SUBSESSION_ID=1487769286080_1" xr:uid="{34E0410F-A9B6-4BD8-A772-5CC42FA4DAFC}"/>
    <hyperlink ref="G48" r:id="rId35" display="http://iregistr.mpsv.cz/socreg/rozsirene_hledani_sluzby.do?zn=&amp;zao=&amp;pic=&amp;zak=&amp;spd=&amp;spo=&amp;zaok=&amp;sbmt=Vyhledat&amp;zau=&amp;pn=&amp;si=7285747&amp;srp=pdaz&amp;SUBSESSION_ID=1487769331195_2" xr:uid="{F2DE8E64-C36A-4C1C-8E43-0F36D6122D39}"/>
    <hyperlink ref="G50" r:id="rId36" display="http://iregistr.mpsv.cz/socreg/rozsirene_hledani_sluzby.do?zn=&amp;zao=&amp;pic=&amp;zak=&amp;spd=&amp;spo=&amp;zaok=&amp;sbmt=Vyhledat&amp;zau=&amp;pn=&amp;si=1119109&amp;srp=pdaz&amp;SUBSESSION_ID=1487769465245_3" xr:uid="{1C561705-5ECA-404A-8E79-A2587F86AB7D}"/>
    <hyperlink ref="G49" r:id="rId37" display="http://iregistr.mpsv.cz/socreg/rozsirene_hledani_sluzby.do?zn=&amp;zao=&amp;pic=&amp;zak=&amp;spd=&amp;spo=&amp;zaok=&amp;sbmt=Vyhledat&amp;zau=&amp;pn=&amp;si=6702399&amp;srp=pdaz&amp;SUBSESSION_ID=1487769486696_4" xr:uid="{1635FB54-520B-4794-A00E-F211EECCA71D}"/>
    <hyperlink ref="G54" r:id="rId38" display="http://iregistr.mpsv.cz/socreg/rozsirene_hledani_sluzby.do?zn=&amp;zao=&amp;pic=&amp;zak=&amp;spd=&amp;spo=&amp;zaok=&amp;sbmt=Vyhledat&amp;zau=&amp;pn=&amp;si=2202989&amp;srp=pdaz&amp;SUBSESSION_ID=1487769540178_5" xr:uid="{351D502F-2EFA-4C2C-A203-809F0379B235}"/>
    <hyperlink ref="G53" r:id="rId39" display="http://iregistr.mpsv.cz/socreg/rozsirene_hledani_sluzby.do?si=3879478&amp;spo=&amp;spd=&amp;zn=&amp;srp=pdaz&amp;zak=&amp;zaok=&amp;zao=&amp;zau=&amp;pn=&amp;pic=&amp;SUBSESSION_ID=1487769134279_2&amp;sbmt=Vyhledat" xr:uid="{AA96C1D1-4A37-4709-8364-8C04FFF99D86}"/>
    <hyperlink ref="G51" r:id="rId40" display="http://iregistr.mpsv.cz/socreg/rozsirene_hledani_sluzby.do?si=5529050&amp;spo=&amp;spd=&amp;zn=&amp;srp=pdaz&amp;zak=&amp;zaok=&amp;zao=&amp;zau=&amp;pn=&amp;pic=&amp;SUBSESSION_ID=1487769134279_2&amp;sbmt=Vyhledat" xr:uid="{DA9E1BE6-252F-4CF1-B3E8-21F95D700F87}"/>
    <hyperlink ref="G55" r:id="rId41" display="http://iregistr.mpsv.cz/socreg/rozsirene_hledani_sluzby.do?si=6442394&amp;spo=&amp;spd=&amp;zn=&amp;srp=pdaz&amp;zak=&amp;zaok=&amp;zao=&amp;zau=&amp;pn=&amp;pic=&amp;SUBSESSION_ID=1487769134279_2&amp;sbmt=Vyhledat" xr:uid="{819B4DED-C94D-49CD-AAB3-CE56C810BA57}"/>
    <hyperlink ref="G52" r:id="rId42" display="http://iregistr.mpsv.cz/socreg/rozsirene_hledani_sluzby.do?zn=&amp;zao=&amp;pic=&amp;zak=&amp;spd=&amp;spo=&amp;zaok=&amp;sbmt=Vyhledat&amp;zau=&amp;pn=&amp;si=8194541&amp;srp=pdaz&amp;SUBSESSION_ID=1487769614893_6" xr:uid="{BF17B117-036B-4B03-853D-86ADCBF77F4F}"/>
    <hyperlink ref="G56" r:id="rId43" display="http://iregistr.mpsv.cz/socreg/rozsirene_hledani_sluzby.do?zn=&amp;zao=&amp;pic=&amp;zak=&amp;spd=&amp;spo=&amp;zaok=&amp;sbmt=Vyhledat&amp;zau=&amp;pn=&amp;si=1487237&amp;srp=pdaz&amp;SUBSESSION_ID=1487769664780_22" xr:uid="{8DE78E45-E9D3-4282-B5A7-380CCD7FFDE7}"/>
    <hyperlink ref="G65" r:id="rId44" display="http://iregistr.mpsv.cz/socreg/rozsirene_hledani_sluzby.do?zn=&amp;zao=&amp;pic=&amp;zak=&amp;spd=&amp;spo=&amp;zaok=&amp;sbmt=Vyhledat&amp;zau=&amp;pn=&amp;si=2478337&amp;srp=pdaz&amp;SUBSESSION_ID=1487769910553_4" xr:uid="{84C9D5DF-68C4-4BC6-A9B5-CFE8B6D1196F}"/>
    <hyperlink ref="G62" r:id="rId45" display="http://iregistr.mpsv.cz/socreg/rozsirene_hledani_sluzby.do?zn=&amp;zao=&amp;pic=&amp;zak=&amp;spd=&amp;spo=&amp;zaok=&amp;sbmt=Vyhledat&amp;zau=&amp;pn=&amp;si=3077249&amp;srp=pdaz&amp;SUBSESSION_ID=1487769927533_5" xr:uid="{F263D368-DE35-418D-ADD5-182F212A0832}"/>
    <hyperlink ref="G63" r:id="rId46" display="http://iregistr.mpsv.cz/socreg/rozsirene_hledani_sluzby.do?zn=&amp;zao=&amp;pic=&amp;zak=&amp;spd=&amp;spo=&amp;zaok=&amp;sbmt=Vyhledat&amp;zau=&amp;pn=&amp;si=4320470&amp;srp=pdaz&amp;SUBSESSION_ID=1487769949426_23" xr:uid="{44C8504C-107F-4075-AA38-DDAFD4AAFE52}"/>
    <hyperlink ref="G66" r:id="rId47" display="http://iregistr.mpsv.cz/socreg/rozsirene_hledani_sluzby.do?zn=&amp;zao=&amp;pic=&amp;zak=&amp;spd=&amp;spo=&amp;zaok=&amp;sbmt=Vyhledat&amp;zau=&amp;pn=&amp;si=4979612&amp;srp=pdaz&amp;SUBSESSION_ID=1487769970122_24" xr:uid="{F5A07EC0-1E82-4057-9509-D6D436AB93FC}"/>
    <hyperlink ref="G67" r:id="rId48" display="http://iregistr.mpsv.cz/socreg/rozsirene_hledani_sluzby.do?zn=&amp;zao=&amp;pic=&amp;zak=&amp;spd=&amp;spo=&amp;zaok=&amp;sbmt=Vyhledat&amp;zau=&amp;pn=&amp;si=7038189&amp;srp=pdaz&amp;SUBSESSION_ID=1487769997750_25" xr:uid="{958F1D8D-F392-4338-A467-DC58CD350823}"/>
    <hyperlink ref="G59" r:id="rId49" display="http://iregistr.mpsv.cz/socreg/rozsirene_hledani_sluzby.do?zn=&amp;zao=&amp;pic=&amp;zak=&amp;spd=&amp;spo=&amp;zaok=&amp;sbmt=Vyhledat&amp;zau=&amp;pn=&amp;si=7317338&amp;srp=pdaz&amp;SUBSESSION_ID=1487770017869_26" xr:uid="{44C3EB18-D51F-4483-8089-2F394B890C3D}"/>
    <hyperlink ref="G64" r:id="rId50" display="http://iregistr.mpsv.cz/socreg/rozsirene_hledani_sluzby.do?zn=&amp;zao=&amp;pic=&amp;zak=&amp;spd=&amp;spo=&amp;zaok=&amp;sbmt=Vyhledat&amp;zau=&amp;pn=&amp;si=7431669&amp;srp=pdaz&amp;SUBSESSION_ID=1487770036881_27" xr:uid="{D129A676-4375-487A-829C-3FA7D6D709D8}"/>
    <hyperlink ref="G58" r:id="rId51" display="http://iregistr.mpsv.cz/socreg/rozsirene_hledani_sluzby.do?zn=&amp;zao=&amp;pic=&amp;zak=&amp;spd=&amp;spo=&amp;zaok=&amp;sbmt=Vyhledat&amp;zau=&amp;pn=&amp;si=7432617&amp;srp=pdaz&amp;SUBSESSION_ID=1487770056030_28" xr:uid="{288744E3-78C6-4613-9EBF-9B326C4E829F}"/>
    <hyperlink ref="G71" r:id="rId52" display="http://iregistr.mpsv.cz/socreg/rozsirene_hledani_sluzby.do?zn=&amp;zao=&amp;pic=&amp;zak=&amp;spd=&amp;spo=&amp;zaok=&amp;sbmt=Vyhledat&amp;zau=&amp;pn=&amp;si=1168888&amp;srp=pdaz&amp;SUBSESSION_ID=1571121769770_19" xr:uid="{44E03FAA-92B4-4E84-9501-F2D5960EF062}"/>
    <hyperlink ref="G77" r:id="rId53" display="http://iregistr.mpsv.cz/socreg/rozsirene_hledani_sluzby.do?si=2414762&amp;spo=&amp;spd=&amp;zn=&amp;srp=pdaz&amp;zak=&amp;zaok=&amp;zao=&amp;zau=&amp;pn=&amp;pic=&amp;SUBSESSION_ID=1487770407052_7&amp;sbmt=Vyhledat" xr:uid="{A00067E6-679C-4452-B5B7-8596E886DECF}"/>
    <hyperlink ref="G76" r:id="rId54" display="http://iregistr.mpsv.cz/socreg/rozsirene_hledani_sluzby.do?si=2467904&amp;spo=&amp;spd=&amp;zn=&amp;srp=pdaz&amp;zak=&amp;zaok=&amp;zao=&amp;zau=&amp;pn=&amp;pic=&amp;SUBSESSION_ID=1487770407052_7&amp;sbmt=Vyhledat" xr:uid="{C05BE3D5-0180-428D-A95B-7940616D74FD}"/>
    <hyperlink ref="G72" r:id="rId55" display="http://iregistr.mpsv.cz/socreg/rozsirene_hledani_sluzby.do?si=2843894&amp;spo=&amp;spd=&amp;zn=&amp;srp=pdaz&amp;zak=&amp;zaok=&amp;zao=&amp;zau=&amp;pn=&amp;pic=&amp;SUBSESSION_ID=1571121835354_18&amp;sbmt=Vyhledat" xr:uid="{41E7EBDF-E28F-4366-AFAD-FC21F3EC05A9}"/>
    <hyperlink ref="G75" r:id="rId56" display="http://iregistr.mpsv.cz/socreg/rozsirene_hledani_sluzby.do?si=3554399&amp;spo=&amp;spd=&amp;zn=&amp;srp=pdaz&amp;zak=&amp;zaok=&amp;zao=&amp;zau=&amp;pn=&amp;pic=&amp;SUBSESSION_ID=1487770407052_7&amp;sbmt=Vyhledat" xr:uid="{C603E5AE-557D-4281-B759-DE8959687A32}"/>
    <hyperlink ref="G69" r:id="rId57" display="http://iregistr.mpsv.cz/socreg/rozsirene_hledani_sluzby.do?si=4224505&amp;spo=&amp;spd=&amp;zn=&amp;srp=pdaz&amp;zak=&amp;zaok=&amp;zao=&amp;zau=&amp;pn=&amp;pic=&amp;SUBSESSION_ID=1487770407052_7&amp;sbmt=Vyhledat" xr:uid="{BD0F6256-AA55-4B25-806A-9A7688451B53}"/>
    <hyperlink ref="G70" r:id="rId58" display="http://iregistr.mpsv.cz/socreg/rozsirene_hledani_sluzby.do?zn=&amp;zao=&amp;pic=&amp;zak=&amp;spd=&amp;spo=&amp;zaok=&amp;sbmt=Vyhledat&amp;zau=&amp;pn=&amp;si=6522207&amp;srp=pdaz&amp;SUBSESSION_ID=1487770579341_4" xr:uid="{361ED99A-5A8F-4FBD-8328-D4304E3C9516}"/>
    <hyperlink ref="G73" r:id="rId59" display="http://iregistr.mpsv.cz/socreg/rozsirene_hledani_sluzby.do?zn=&amp;zao=&amp;pic=&amp;zak=&amp;spd=&amp;spo=&amp;zaok=&amp;sbmt=Vyhledat&amp;zau=&amp;pn=&amp;si=7598122&amp;srp=pdaz&amp;SUBSESSION_ID=1487770595358_5" xr:uid="{222E9FA7-023C-4D83-8B75-C5D0D24E7532}"/>
    <hyperlink ref="G82" r:id="rId60" display="http://iregistr.mpsv.cz/socreg/rozsirene_hledani_sluzby.do?si=2998125&amp;spo=&amp;spd=&amp;zn=&amp;srp=pdaz&amp;zak=&amp;zaok=&amp;zao=&amp;zau=&amp;pn=&amp;pic=&amp;SUBSESSION_ID=1487770407052_7&amp;sbmt=Vyhledat" xr:uid="{896D5EBF-FD68-48ED-87DC-E9B92B1786DB}"/>
    <hyperlink ref="G83" r:id="rId61" display="http://iregistr.mpsv.cz/socreg/rozsirene_hledani_sluzby.do?zn=&amp;zao=&amp;pic=&amp;zak=&amp;spd=&amp;spo=&amp;zaok=&amp;sbmt=Vyhledat&amp;zau=&amp;pn=&amp;si=6255644&amp;srp=pdaz&amp;SUBSESSION_ID=1487770761130_6" xr:uid="{07C7D3FA-F14F-4B23-BE26-CC1440AE1296}"/>
    <hyperlink ref="G81" r:id="rId62" display="http://iregistr.mpsv.cz/socreg/rozsirene_hledani_sluzby.do?zn=&amp;zao=&amp;pic=&amp;zak=&amp;spd=&amp;spo=&amp;zaok=&amp;sbmt=Vyhledat&amp;zau=&amp;pn=&amp;si=7549142&amp;srp=pdaz&amp;SUBSESSION_ID=1487770777124_6" xr:uid="{E928E6AF-F146-4223-BEF9-DA1657B9DD7A}"/>
    <hyperlink ref="G78" r:id="rId63" display="http://iregistr.mpsv.cz/socreg/rozsirene_hledani_sluzby.do?zn=&amp;zao=&amp;pic=&amp;zak=&amp;spd=&amp;spo=&amp;zaok=&amp;sbmt=Vyhledat&amp;zau=&amp;pn=&amp;si=8449274&amp;srp=pdaz&amp;SUBSESSION_ID=1487770796253_7" xr:uid="{173B3507-7745-4CCF-9952-B9D6563F494F}"/>
    <hyperlink ref="G88" r:id="rId64" display="http://iregistr.mpsv.cz/socreg/rozsirene_hledani_sluzby.do?zn=&amp;zao=&amp;pic=&amp;zak=&amp;spd=&amp;spo=&amp;zaok=&amp;sbmt=Vyhledat&amp;zau=&amp;pn=&amp;si=4294407&amp;srp=pdaz&amp;SUBSESSION_ID=1487770855725_8" xr:uid="{9D5F5D95-7D22-400E-AF3D-CE3D96491E51}"/>
    <hyperlink ref="G86" r:id="rId65" display="http://iregistr.mpsv.cz/socreg/rozsirene_hledani_sluzby.do?zn=&amp;zao=&amp;pic=&amp;zak=&amp;spd=&amp;spo=&amp;zaok=&amp;sbmt=Vyhledat&amp;zau=&amp;pn=&amp;si=4798443&amp;srp=pdaz&amp;SUBSESSION_ID=1487770872985_9" xr:uid="{21EF93E1-3A8A-4D0B-B63B-0E2C46BB7724}"/>
    <hyperlink ref="G84" r:id="rId66" display="http://iregistr.mpsv.cz/socreg/rozsirene_hledani_sluzby.do?zn=&amp;zao=&amp;pic=&amp;zak=&amp;spd=&amp;spo=&amp;zaok=&amp;sbmt=Vyhledat&amp;zau=&amp;pn=&amp;si=6917618&amp;srp=pdaz&amp;SUBSESSION_ID=1487770890958_10" xr:uid="{C77AF290-06CA-4261-A5B9-A18C26F28330}"/>
    <hyperlink ref="G85" r:id="rId67" display="http://iregistr.mpsv.cz/socreg/rozsirene_hledani_sluzby.do?zn=&amp;zao=&amp;pic=&amp;zak=&amp;spd=&amp;spo=&amp;zaok=&amp;sbmt=Vyhledat&amp;zau=&amp;pn=&amp;si=8769151&amp;srp=pdaz&amp;SUBSESSION_ID=1487770915038_29" xr:uid="{5FAAF0CF-0FDD-4295-978E-1AC9499C9448}"/>
    <hyperlink ref="G89" r:id="rId68" display="http://iregistr.mpsv.cz/socreg/rozsirene_hledani_sluzby.do?zn=&amp;zao=&amp;pic=&amp;zak=&amp;spd=&amp;spo=&amp;zaok=&amp;sbmt=Vyhledat&amp;zau=&amp;pn=&amp;si=9445352&amp;srp=pdaz&amp;SUBSESSION_ID=1487770933655_11" xr:uid="{205AC370-7353-43B4-B1B5-A32C2C7D2E64}"/>
    <hyperlink ref="G87" r:id="rId69" display="http://iregistr.mpsv.cz/socreg/rozsirene_hledani_sluzby.do?zn=&amp;zao=&amp;pic=&amp;zak=&amp;spd=&amp;spo=&amp;zaok=&amp;sbmt=Vyhledat&amp;zau=&amp;pn=&amp;si=9858212&amp;srp=pdaz&amp;SUBSESSION_ID=1487770953757_12" xr:uid="{E466D1F8-E100-4FDB-A50D-9F1F545A1159}"/>
    <hyperlink ref="G92" r:id="rId70" display="http://iregistr.mpsv.cz/socreg/rozsirene_hledani_sluzby.do?si=2838414&amp;spo=&amp;spd=&amp;zn=&amp;srp=pdaz&amp;zak=&amp;zaok=&amp;zao=&amp;zau=&amp;pn=&amp;pic=&amp;SUBSESSION_ID=1487771748914_7&amp;sbmt=Vyhledat" xr:uid="{E8CFF6D7-C910-4DAC-BF25-C151B627B413}"/>
    <hyperlink ref="G91" r:id="rId71" display="http://iregistr.mpsv.cz/socreg/rozsirene_hledani_sluzby.do?zn=&amp;zao=&amp;pic=&amp;zak=&amp;spd=&amp;spo=&amp;zaok=&amp;sbmt=Vyhledat&amp;zau=&amp;pn=&amp;si=3984480&amp;srp=pdaz&amp;SUBSESSION_ID=1487771763372_8" xr:uid="{6AA9B6A6-9CCC-4B52-BA8B-8E50C4A38E86}"/>
    <hyperlink ref="G90" r:id="rId72" display="http://iregistr.mpsv.cz/socreg/rozsirene_hledani_sluzby.do?zn=&amp;zao=&amp;pic=&amp;zak=&amp;spd=&amp;spo=&amp;zaok=&amp;sbmt=Vyhledat&amp;zau=&amp;pn=&amp;si=8245137&amp;srp=pdaz&amp;SUBSESSION_ID=1487771776303_9" xr:uid="{7BCD4134-1DF4-4713-A253-B459EC54F7A9}"/>
    <hyperlink ref="G93" r:id="rId73" display="http://iregistr.mpsv.cz/socreg/rozsirene_hledani_sluzby.do?zn=&amp;zao=&amp;pic=&amp;zak=&amp;spd=&amp;spo=&amp;zaok=&amp;sbmt=Vyhledat&amp;zau=&amp;pn=&amp;si=6733098&amp;srp=pdaz&amp;SUBSESSION_ID=1487773266276_1" xr:uid="{353CC5C3-C3D9-465A-B8E6-205C006736E7}"/>
    <hyperlink ref="G95" r:id="rId74" display="http://iregistr.mpsv.cz/socreg/rozsirene_hledani_sluzby.do?zn=&amp;zao=&amp;pic=&amp;zak=&amp;spd=&amp;spo=&amp;zaok=&amp;sbmt=Vyhledat&amp;zau=&amp;pn=&amp;si=1726145&amp;srp=pdaz&amp;SUBSESSION_ID=1487773438877_3" xr:uid="{6A443339-FE27-49FD-BD7E-FD7CCE4814CE}"/>
    <hyperlink ref="G94" r:id="rId75" display="http://iregistr.mpsv.cz/socreg/rozsirene_hledani_sluzby.do?zn=&amp;zao=&amp;pic=&amp;zak=&amp;spd=&amp;spo=&amp;zaok=&amp;sbmt=Vyhledat&amp;zau=&amp;pn=&amp;si=7242355&amp;srp=pdaz&amp;SUBSESSION_ID=1487773499256_4" xr:uid="{F860423D-65F5-44D0-866A-DA5187F3FF34}"/>
    <hyperlink ref="G96" r:id="rId76" display="http://iregistr.mpsv.cz/socreg/rozsirene_hledani_sluzby.do?zn=&amp;zao=&amp;pic=&amp;zak=&amp;spd=&amp;spo=&amp;zaok=&amp;sbmt=Vyhledat&amp;zau=&amp;pn=&amp;si=7718168&amp;srp=pdaz&amp;SUBSESSION_ID=1487773517421_2" xr:uid="{64F9BB2B-2556-453D-B80A-2F2FAEFB4E3A}"/>
    <hyperlink ref="G102" r:id="rId77" display="http://iregistr.mpsv.cz/socreg/rozsirene_hledani_sluzby.do?zn=&amp;zao=&amp;pic=&amp;zak=&amp;spd=&amp;spo=&amp;zaok=&amp;sbmt=Vyhledat&amp;zau=&amp;pn=&amp;si=6341305&amp;srp=pdaz&amp;SUBSESSION_ID=1487773627062_3" xr:uid="{97CC3129-8463-4BD8-9FA4-9314AE19DE62}"/>
    <hyperlink ref="G105" r:id="rId78" display="http://iregistr.mpsv.cz/socreg/rozsirene_hledani_sluzby.do?zn=&amp;zao=&amp;pic=&amp;zak=&amp;spd=&amp;spo=&amp;zaok=&amp;sbmt=Vyhledat&amp;zau=&amp;pn=&amp;si=5513149&amp;srp=pdaz&amp;SUBSESSION_ID=1487774066343_12" xr:uid="{7D7CF44B-17F8-4374-A72B-1269433D7A29}"/>
    <hyperlink ref="G103" r:id="rId79" display="http://iregistr.mpsv.cz/socreg/rozsirene_hledani_sluzby.do?si=5699588&amp;spo=&amp;spd=&amp;zn=&amp;srp=pdaz&amp;zak=&amp;zaok=&amp;zao=&amp;zau=&amp;pn=&amp;pic=&amp;SUBSESSION_ID=1487771748914_7&amp;sbmt=Vyhledat" xr:uid="{68A00367-F532-45CE-921D-2B7177F8D898}"/>
    <hyperlink ref="G106" r:id="rId80" display="http://iregistr.mpsv.cz/socreg/rozsirene_hledani_sluzby.do?zn=&amp;zao=&amp;pic=&amp;zak=&amp;spd=&amp;spo=&amp;zaok=&amp;sbmt=Vyhledat&amp;zau=&amp;pn=&amp;si=9400991&amp;srp=pdaz&amp;SUBSESSION_ID=1487774111035_14" xr:uid="{E26F85EF-83E5-4FC5-B7F2-66F91248311D}"/>
    <hyperlink ref="G111" r:id="rId81" display="http://iregistr.mpsv.cz/socreg/rozsirene_hledani_sluzby.do?si=7521946&amp;spo=&amp;spd=&amp;zn=&amp;srp=pdaz&amp;zak=&amp;zaok=&amp;zao=&amp;zau=&amp;pn=&amp;pic=&amp;SUBSESSION_ID=1487771748914_7&amp;sbmt=Vyhledat" xr:uid="{88B8CFB3-E355-4230-8C03-AFD3C8796733}"/>
    <hyperlink ref="G110" r:id="rId82" display="http://iregistr.mpsv.cz/socreg/rozsirene_hledani_sluzby.do?si=8532204&amp;spo=&amp;spd=&amp;zn=&amp;srp=pdaz&amp;zak=&amp;zaok=&amp;zao=&amp;zau=&amp;pn=&amp;pic=&amp;SUBSESSION_ID=1487771748914_7&amp;sbmt=Vyhledat" xr:uid="{89169F9F-D2FE-44F9-AE79-C1B9EA9CAFD7}"/>
    <hyperlink ref="G115" r:id="rId83" display="http://iregistr.mpsv.cz/socreg/rozsirene_hledani_sluzby.do?si=4854009&amp;spo=&amp;spd=&amp;zn=&amp;srp=pdaz&amp;zak=&amp;zaok=&amp;zao=&amp;zau=&amp;pn=&amp;pic=&amp;SUBSESSION_ID=1487774600443_6&amp;sbmt=Vyhledat" xr:uid="{05623072-5A4B-4441-B3F0-DD5680828E7E}"/>
    <hyperlink ref="G116" r:id="rId84" display="http://iregistr.mpsv.cz/socreg/rozsirene_hledani_sluzby.do?si=5808925&amp;spo=&amp;spd=&amp;zn=&amp;srp=pdaz&amp;zak=&amp;zaok=&amp;zao=&amp;zau=&amp;pn=&amp;pic=&amp;SUBSESSION_ID=1487774600443_6&amp;sbmt=Vyhledat" xr:uid="{99A30723-A336-460B-B6F7-D3CE49674D1E}"/>
    <hyperlink ref="G120" r:id="rId85" display="http://iregistr.mpsv.cz/socreg/rozsirene_hledani_sluzby.do?zn=&amp;zao=&amp;pic=&amp;zak=&amp;spd=&amp;spo=&amp;zaok=&amp;sbmt=Vyhledat&amp;zau=&amp;pn=&amp;si=6734853&amp;srp=pdaz&amp;SUBSESSION_ID=1487775160120_6" xr:uid="{A6ECEF8E-1FBA-4D23-938C-C02FF978E5CB}"/>
    <hyperlink ref="G121" r:id="rId86" display="http://iregistr.mpsv.cz/socreg/rozsirene_hledani_sluzby.do?zn=&amp;zao=&amp;pic=&amp;zak=&amp;spd=&amp;spo=&amp;zaok=&amp;sbmt=Vyhledat&amp;zau=&amp;pn=&amp;si=8614823&amp;srp=pdaz&amp;SUBSESSION_ID=1487775174228_7" xr:uid="{30A98797-B434-4EDD-B059-0EE07BA7CFA6}"/>
    <hyperlink ref="G128" r:id="rId87" display="http://iregistr.mpsv.cz/socreg/rozsirene_hledani_sluzby.do?si=1176212&amp;spo=&amp;spd=&amp;zn=&amp;srp=pdaz&amp;zak=&amp;zaok=&amp;zao=&amp;zau=&amp;pn=&amp;pic=&amp;SUBSESSION_ID=1487774600443_6&amp;sbmt=Vyhledat" xr:uid="{D687FE07-FF74-46F9-98EF-E414DCC465DC}"/>
    <hyperlink ref="G126" r:id="rId88" display="http://iregistr.mpsv.cz/socreg/rozsirene_hledani_sluzby.do?zn=&amp;zao=&amp;pic=&amp;zak=&amp;spd=&amp;spo=&amp;zaok=&amp;sbmt=Vyhledat&amp;zau=&amp;pn=&amp;si=1632714&amp;srp=pdaz&amp;SUBSESSION_ID=1487775422290_8" xr:uid="{874D6B0D-C866-4E26-BDBB-66FB8DB95696}"/>
    <hyperlink ref="G122" r:id="rId89" display="http://iregistr.mpsv.cz/socreg/rozsirene_hledani_sluzby.do?zn=&amp;zao=&amp;pic=&amp;zak=&amp;spd=&amp;spo=&amp;zaok=&amp;sbmt=Vyhledat&amp;zau=&amp;pn=&amp;si=3786459&amp;srp=pdaz&amp;SUBSESSION_ID=1487775453747_9" xr:uid="{24C5D1AC-28CE-4730-9FDB-7CB530BD65CF}"/>
    <hyperlink ref="G130" r:id="rId90" display="http://iregistr.mpsv.cz/socreg/rozsirene_hledani_sluzby.do?zn=&amp;zao=&amp;pic=&amp;zak=&amp;spd=&amp;spo=&amp;zaok=&amp;sbmt=Vyhledat&amp;zau=&amp;pn=&amp;si=5433195&amp;srp=pdaz&amp;SUBSESSION_ID=1487775468106_10" xr:uid="{C5D90AC8-E3B3-41A0-AC21-C1FC563D7EEB}"/>
    <hyperlink ref="G125" r:id="rId91" display="http://iregistr.mpsv.cz/socreg/rozsirene_hledani_sluzby.do?zn=&amp;zao=&amp;pic=&amp;zak=&amp;spd=&amp;spo=&amp;zaok=&amp;sbmt=Vyhledat&amp;zau=&amp;pn=&amp;si=7635375&amp;srp=pdaz&amp;SUBSESSION_ID=1487775491283_12" xr:uid="{F0FBD081-22B6-48D0-B152-69BB211F63DC}"/>
    <hyperlink ref="G123" r:id="rId92" display="http://iregistr.mpsv.cz/socreg/rozsirene_hledani_sluzby.do?zn=&amp;zao=&amp;pic=&amp;zak=&amp;spd=&amp;spo=&amp;zaok=&amp;sbmt=Vyhledat&amp;zau=&amp;pn=&amp;si=8259280&amp;srp=pdaz&amp;SUBSESSION_ID=1487775518405_13" xr:uid="{100897B9-5D8C-4310-B62B-0A2E110C87B3}"/>
    <hyperlink ref="G127" r:id="rId93" display="http://iregistr.mpsv.cz/socreg/rozsirene_hledani_sluzby.do?zn=&amp;zao=&amp;pic=&amp;zak=&amp;spd=&amp;spo=&amp;zaok=&amp;sbmt=Vyhledat&amp;zau=&amp;pn=&amp;si=8823760&amp;srp=pdaz&amp;SUBSESSION_ID=1487775532386_14" xr:uid="{833FEF2C-69EA-49CE-B5CD-19252A5B18E8}"/>
    <hyperlink ref="G129" r:id="rId94" display="http://iregistr.mpsv.cz/socreg/rozsirene_hledani_sluzby.do?zn=&amp;zao=&amp;pic=&amp;zak=&amp;spd=&amp;spo=&amp;zaok=&amp;sbmt=Vyhledat&amp;zau=&amp;pn=&amp;si=9590483&amp;srp=pdaz&amp;SUBSESSION_ID=1487775547124_15" xr:uid="{A279628A-A0D7-4B0A-BDE0-89BB1D7B621A}"/>
    <hyperlink ref="G132" r:id="rId95" display="http://iregistr.mpsv.cz/socreg/rozsirene_hledani_sluzby.do?si=4396664&amp;spo=&amp;spd=&amp;zn=&amp;srp=pdaz&amp;zak=&amp;zaok=&amp;zao=&amp;zau=&amp;pn=&amp;pic=&amp;SUBSESSION_ID=1488269334535_1&amp;sbmt=Vyhledat" xr:uid="{0162A9CA-8EA7-4249-9940-0C424651914C}"/>
    <hyperlink ref="G137" r:id="rId96" display="http://iregistr.mpsv.cz/socreg/rozsirene_hledani_sluzby.do?si=1239052&amp;spo=&amp;spd=&amp;zn=&amp;srp=pdaz&amp;zak=&amp;zaok=&amp;zao=&amp;zau=&amp;pn=&amp;pic=&amp;SUBSESSION_ID=1488269557866_2&amp;sbmt=Vyhledat" xr:uid="{F85B067C-5C20-47BA-A834-AF0AF0844629}"/>
    <hyperlink ref="G133" r:id="rId97" display="http://iregistr.mpsv.cz/socreg/rozsirene_hledani_sluzby.do?si=1923388&amp;spo=&amp;spd=&amp;zn=&amp;srp=pdaz&amp;zak=&amp;zaok=&amp;zao=&amp;zau=&amp;pn=&amp;pic=&amp;SUBSESSION_ID=1488269557866_2&amp;sbmt=Vyhledat" xr:uid="{E774FB06-0C6D-4424-9D1C-D9CDAAEFC66D}"/>
    <hyperlink ref="G136" r:id="rId98" display="http://iregistr.mpsv.cz/socreg/rozsirene_hledani_sluzby.do?si=9062346&amp;spo=&amp;spd=&amp;zn=&amp;srp=pdaz&amp;zak=&amp;zaok=&amp;zao=&amp;zau=&amp;pn=&amp;pic=&amp;SUBSESSION_ID=1488269557866_2&amp;sbmt=Vyhledat" xr:uid="{6DFFE20C-E86F-4FA7-A99E-39628E5F00FB}"/>
    <hyperlink ref="G138" r:id="rId99" display="http://iregistr.mpsv.cz/socreg/rozsirene_hledani_sluzby.do?si=9880924&amp;spo=&amp;spd=&amp;zn=&amp;srp=pdaz&amp;zak=&amp;zaok=&amp;zao=&amp;zau=&amp;pn=&amp;pic=&amp;SUBSESSION_ID=1488269557866_2&amp;sbmt=Vyhledat" xr:uid="{3967B43D-92CB-41D3-B3B6-487B0E21ED14}"/>
    <hyperlink ref="G140" r:id="rId100" display="http://iregistr.mpsv.cz/socreg/rozsirene_hledani_sluzby.do?si=2513818&amp;spo=&amp;spd=&amp;zn=&amp;srp=pdaz&amp;zak=&amp;zaok=&amp;zao=&amp;zau=&amp;pn=&amp;pic=&amp;SUBSESSION_ID=1488269557866_2&amp;sbmt=Vyhledat" xr:uid="{D8E285F8-81B3-4572-84CA-AFBE2890A018}"/>
    <hyperlink ref="G139" r:id="rId101" display="http://iregistr.mpsv.cz/socreg/rozsirene_hledani_sluzby.do?zn=&amp;zao=&amp;pic=&amp;zak=&amp;spd=&amp;spo=&amp;zaok=&amp;sbmt=Vyhledat&amp;zau=&amp;pn=&amp;si=7753589&amp;srp=pdaz&amp;SUBSESSION_ID=1488269810523_2" xr:uid="{B3E305FE-6985-4D62-8996-D36D6B90479B}"/>
    <hyperlink ref="G141" r:id="rId102" display="http://iregistr.mpsv.cz/socreg/rozsirene_hledani_sluzby.do?zn=&amp;zao=&amp;pic=&amp;zak=&amp;spd=&amp;spo=&amp;zaok=&amp;sbmt=Vyhledat&amp;zau=&amp;pn=&amp;si=5925410&amp;srp=pdaz&amp;SUBSESSION_ID=1488269902588_3" xr:uid="{48D74AFA-27E7-4565-8744-E17B9FDC6AA8}"/>
    <hyperlink ref="G143" r:id="rId103" display="http://iregistr.mpsv.cz/socreg/rozsirene_hledani_sluzby.do?si=8388548&amp;spo=&amp;spd=&amp;zn=&amp;srp=pdaz&amp;zak=&amp;zaok=&amp;zao=&amp;zau=&amp;pn=&amp;pic=&amp;SUBSESSION_ID=1488269557866_2&amp;sbmt=Vyhledat" xr:uid="{F574B055-961B-4F99-936D-756EC406F215}"/>
    <hyperlink ref="G142" r:id="rId104" display="http://iregistr.mpsv.cz/socreg/rozsirene_hledani_sluzby.do?zn=&amp;zao=&amp;pic=&amp;zak=&amp;spd=&amp;spo=&amp;zaok=&amp;sbmt=Vyhledat&amp;zau=&amp;pn=&amp;si=9206360&amp;srp=pdaz&amp;SUBSESSION_ID=1488269935256_4" xr:uid="{537BC181-7942-4607-B75E-C489659B19B2}"/>
    <hyperlink ref="G144" r:id="rId105" display="http://iregistr.mpsv.cz/socreg/rozsirene_hledani_sluzby.do?zn=&amp;zao=&amp;pic=&amp;zak=&amp;spd=&amp;spo=&amp;zaok=&amp;sbmt=Vyhledat&amp;zau=&amp;pn=&amp;si=2016414&amp;srp=pdaz&amp;SUBSESSION_ID=1488269981298_5" xr:uid="{D0B4CCA3-A095-4702-9B34-BF1931E3D449}"/>
    <hyperlink ref="G147" r:id="rId106" display="http://iregistr.mpsv.cz/socreg/rozsirene_hledani_sluzby.do?si=5628151&amp;spo=&amp;spd=&amp;zn=&amp;srp=pdaz&amp;zak=&amp;zaok=&amp;zao=&amp;zau=&amp;pn=&amp;pic=&amp;SUBSESSION_ID=1488270213410_1&amp;sbmt=Vyhledat" xr:uid="{D6961AF7-46CA-4EDF-97AD-9265AE4A42C9}"/>
    <hyperlink ref="G148" r:id="rId107" display="http://iregistr.mpsv.cz/socreg/rozsirene_hledani_sluzby.do?si=9406836&amp;spo=&amp;spd=&amp;zn=&amp;srp=pdaz&amp;zak=&amp;zaok=&amp;zao=&amp;zau=&amp;pn=&amp;pic=&amp;SUBSESSION_ID=1488270213410_1&amp;sbmt=Vyhledat" xr:uid="{E4FD46E5-4E14-45F2-94A0-0C3FE6A65BEA}"/>
    <hyperlink ref="G149" r:id="rId108" display="http://iregistr.mpsv.cz/socreg/rozsirene_hledani_sluzby.do?zn=&amp;zao=&amp;pic=&amp;zak=&amp;spd=&amp;spo=&amp;zaok=&amp;sbmt=Vyhledat&amp;zau=&amp;pn=&amp;si=9499988&amp;srp=pdaz&amp;SUBSESSION_ID=1488270509011_2" xr:uid="{10096F19-0738-4605-BFF3-37C7EDFEFB4B}"/>
    <hyperlink ref="G151" r:id="rId109" display="http://iregistr.mpsv.cz/socreg/rozsirene_hledani_sluzby.do?si=1494851&amp;spo=&amp;spd=&amp;zn=&amp;srp=pdaz&amp;zak=&amp;zaok=&amp;zao=&amp;zau=&amp;pn=&amp;pic=&amp;SUBSESSION_ID=1488270213410_1&amp;sbmt=Vyhledat" xr:uid="{B0C40E67-3E8A-461B-B6D4-01511E958202}"/>
    <hyperlink ref="G152" r:id="rId110" display="http://iregistr.mpsv.cz/socreg/rozsirene_hledani_sluzby.do?zn=&amp;zao=&amp;pic=&amp;zak=&amp;spd=&amp;spo=&amp;zaok=&amp;sbmt=Vyhledat&amp;zau=&amp;pn=&amp;si=1178542&amp;srp=pdaz&amp;SUBSESSION_ID=1488270635787_3" xr:uid="{7CCB7B69-BCB8-42D2-9E9F-25A2FC3EEECD}"/>
    <hyperlink ref="G153" r:id="rId111" display="http://iregistr.mpsv.cz/socreg/rozsirene_hledani_sluzby.do?zn=&amp;zao=&amp;pic=&amp;zak=&amp;spd=&amp;spo=&amp;zaok=&amp;sbmt=Vyhledat&amp;zau=&amp;pn=&amp;si=5238022&amp;srp=pdaz&amp;SUBSESSION_ID=1488270698963_4" xr:uid="{6E6E1A46-B37B-4173-BB05-65D4BF7C4322}"/>
    <hyperlink ref="G154" r:id="rId112" display="http://iregistr.mpsv.cz/socreg/rozsirene_hledani_sluzby.do?zn=&amp;zao=&amp;pic=&amp;zak=&amp;spd=&amp;spo=&amp;zaok=&amp;sbmt=Vyhledat&amp;zau=&amp;pn=&amp;si=7003499&amp;srp=pdaz&amp;SUBSESSION_ID=1488270737684_5" xr:uid="{CD27B1C3-D9AF-4DF3-8C1C-73429E3EB387}"/>
    <hyperlink ref="G155" r:id="rId113" display="http://iregistr.mpsv.cz/socreg/rozsirene_hledani_sluzby.do?zn=&amp;zao=&amp;pic=&amp;zak=&amp;spd=&amp;spo=&amp;zaok=&amp;sbmt=Vyhledat&amp;zau=&amp;pn=&amp;si=3245488&amp;srp=pdaz&amp;SUBSESSION_ID=1488270784968_6" xr:uid="{B71E32B9-95A4-4666-9178-2A360FA0CE11}"/>
    <hyperlink ref="G156" r:id="rId114" display="http://iregistr.mpsv.cz/socreg/rozsirene_hledani_sluzby.do?si=8060909&amp;spo=&amp;spd=&amp;zn=&amp;srp=pdaz&amp;zak=&amp;zaok=&amp;zao=&amp;zau=&amp;pn=&amp;pic=&amp;SUBSESSION_ID=1488270213410_1&amp;sbmt=Vyhledat" xr:uid="{71708FA8-327C-4FC4-86A2-12644B17EBEB}"/>
    <hyperlink ref="G157" r:id="rId115" display="http://iregistr.mpsv.cz/socreg/rozsirene_hledani_sluzby.do?zn=&amp;zao=&amp;pic=&amp;zak=&amp;spd=&amp;spo=&amp;zaok=&amp;sbmt=Vyhledat&amp;zau=&amp;pn=&amp;si=2501716&amp;srp=pdaz&amp;SUBSESSION_ID=1488270912789_7" xr:uid="{5BB867CE-1E96-4A18-B0AE-6FC670CE019D}"/>
    <hyperlink ref="G158" r:id="rId116" display="http://iregistr.mpsv.cz/socreg/rozsirene_hledani_sluzby.do?si=1652842&amp;spo=&amp;spd=&amp;zn=&amp;srp=pdaz&amp;zak=&amp;zaok=&amp;zao=&amp;zau=&amp;pn=&amp;pic=&amp;SUBSESSION_ID=1488270213410_1&amp;sbmt=Vyhledat" xr:uid="{1F43AD8A-241F-4F5E-9B76-D8D6979290F4}"/>
    <hyperlink ref="G159" r:id="rId117" display="http://iregistr.mpsv.cz/socreg/rozsirene_hledani_sluzby.do?si=7485803&amp;spo=&amp;spd=&amp;zn=&amp;srp=pdaz&amp;zak=&amp;zaok=&amp;zao=&amp;zau=&amp;pn=&amp;pic=&amp;SUBSESSION_ID=1488270213410_1&amp;sbmt=Vyhledat" xr:uid="{D938655F-8587-4288-8948-57E1FC434D6D}"/>
    <hyperlink ref="G160" r:id="rId118" display="http://iregistr.mpsv.cz/socreg/rozsirene_hledani_sluzby.do?zn=&amp;zao=&amp;pic=&amp;zak=&amp;spd=&amp;spo=&amp;zaok=&amp;sbmt=Vyhledat&amp;zau=&amp;pn=&amp;si=6647832&amp;srp=pdaz&amp;SUBSESSION_ID=1488272245741_1" xr:uid="{EB8C3C6B-196A-4B9F-86EE-237FE64610F6}"/>
    <hyperlink ref="G161" r:id="rId119" display="http://iregistr.mpsv.cz/socreg/rozsirene_hledani_sluzby.do?zn=&amp;zao=&amp;pic=&amp;zak=&amp;spd=&amp;spo=&amp;zaok=&amp;sbmt=Vyhledat&amp;zau=&amp;pn=&amp;si=6464677&amp;srp=pdaz&amp;SUBSESSION_ID=1488272298026_2" xr:uid="{E6BAF916-CA36-4BCE-B861-6E6110EE3C9A}"/>
    <hyperlink ref="G162" r:id="rId120" display="http://iregistr.mpsv.cz/socreg/rozsirene_hledani_sluzby.do?zn=&amp;zao=&amp;pic=&amp;zak=&amp;spd=&amp;spo=&amp;zaok=&amp;sbmt=Vyhledat&amp;zau=&amp;pn=&amp;si=3507843&amp;srp=pdaz&amp;SUBSESSION_ID=1488272370183_1" xr:uid="{B0A96DFC-9B00-405A-AA5B-2472D12FE9A3}"/>
    <hyperlink ref="G163" r:id="rId121" display="http://iregistr.mpsv.cz/socreg/rozsirene_hledani_sluzby.do?zn=&amp;zao=&amp;pic=&amp;zak=&amp;spd=&amp;spo=&amp;zaok=&amp;sbmt=Vyhledat&amp;zau=&amp;pn=&amp;si=6568148&amp;srp=pdaz&amp;SUBSESSION_ID=1488272420940_3" xr:uid="{F11F0AE1-3BB2-44AF-8BFD-2AE8EE951569}"/>
    <hyperlink ref="G167" r:id="rId122" display="http://iregistr.mpsv.cz/socreg/rozsirene_hledani_sluzby.do?zn=&amp;zao=&amp;pic=&amp;zak=&amp;spd=&amp;spo=&amp;zaok=&amp;sbmt=Vyhledat&amp;zau=&amp;pn=&amp;si=6328364&amp;srp=pdaz&amp;SUBSESSION_ID=1488272462618_2" xr:uid="{BAB82539-E9A3-4388-8FBA-A22DFE164F38}"/>
    <hyperlink ref="G164" r:id="rId123" display="http://iregistr.mpsv.cz/socreg/rozsirene_hledani_sluzby.do?zn=&amp;zao=&amp;pic=&amp;zak=&amp;spd=&amp;spo=&amp;zaok=&amp;sbmt=Vyhledat&amp;zau=&amp;pn=&amp;si=7397891&amp;srp=pdaz&amp;SUBSESSION_ID=1488272482997_4" xr:uid="{D13E158B-71D6-4AEC-B2AA-08B86266E1BD}"/>
    <hyperlink ref="G165" r:id="rId124" display="http://iregistr.mpsv.cz/socreg/rozsirene_hledani_sluzby.do?zn=&amp;zao=&amp;pic=&amp;zak=&amp;spd=&amp;spo=&amp;zaok=&amp;sbmt=Vyhledat&amp;zau=&amp;pn=&amp;si=7948275&amp;srp=pdaz&amp;SUBSESSION_ID=1488272506562_5" xr:uid="{477C9A71-D817-4A0A-A584-A3D22F33EFD8}"/>
    <hyperlink ref="G166" r:id="rId125" display="http://iregistr.mpsv.cz/socreg/rozsirene_hledani_sluzby.do?zn=&amp;zao=&amp;pic=&amp;zak=&amp;spd=&amp;spo=&amp;zaok=&amp;sbmt=Vyhledat&amp;zau=&amp;pn=&amp;si=8948317&amp;srp=pdaz&amp;SUBSESSION_ID=1488272526045_3" xr:uid="{9A410DF5-8ECC-4FD4-BFE3-45D613F19BFE}"/>
    <hyperlink ref="G173" r:id="rId126" display="http://iregistr.mpsv.cz/socreg/rozsirene_hledani_sluzby.do?zn=&amp;zao=&amp;pic=&amp;zak=&amp;spd=&amp;spo=&amp;zaok=&amp;sbmt=Vyhledat&amp;zau=&amp;pn=&amp;si=1775170&amp;srp=pdaz&amp;SUBSESSION_ID=1488272621085_4" xr:uid="{2AB88026-BC5B-4E94-9E7F-AC59929EEF16}"/>
    <hyperlink ref="G168" r:id="rId127" display="http://iregistr.mpsv.cz/socreg/rozsirene_hledani_sluzby.do?zn=&amp;zao=&amp;pic=&amp;zak=&amp;spd=&amp;spo=&amp;zaok=&amp;sbmt=Vyhledat&amp;zau=&amp;pn=&amp;si=5924086&amp;srp=pdaz&amp;SUBSESSION_ID=1488272638442_6" xr:uid="{55999B2E-40BD-43D5-90AE-7F9DFFE1DED9}"/>
    <hyperlink ref="G174" r:id="rId128" display="http://iregistr.mpsv.cz/socreg/rozsirene_hledani_sluzby.do?zn=&amp;zao=&amp;pic=&amp;zak=&amp;spd=&amp;spo=&amp;zaok=&amp;sbmt=Vyhledat&amp;zau=&amp;pn=&amp;si=6222864&amp;srp=pdaz&amp;SUBSESSION_ID=1488272654522_5" xr:uid="{FD521284-E528-4849-9DD3-2A6BB94F84C0}"/>
    <hyperlink ref="G171" r:id="rId129" display="http://iregistr.mpsv.cz/socreg/rozsirene_hledani_sluzby.do?zn=&amp;zao=&amp;pic=&amp;zak=&amp;spd=&amp;spo=&amp;zaok=&amp;sbmt=Vyhledat&amp;zau=&amp;pn=&amp;si=6575343&amp;srp=pdaz&amp;SUBSESSION_ID=1488272670062_6" xr:uid="{8C189050-586C-4E6D-AC9F-7D417D4B4178}"/>
    <hyperlink ref="G170" r:id="rId130" display="http://iregistr.mpsv.cz/socreg/rozsirene_hledani_sluzby.do?zn=&amp;zao=&amp;pic=&amp;zak=&amp;spd=&amp;spo=&amp;zaok=&amp;sbmt=Vyhledat&amp;zau=&amp;pn=&amp;si=8972242&amp;srp=pdaz&amp;SUBSESSION_ID=1488272686958_7" xr:uid="{6528143E-8509-426E-AA55-C480120697A0}"/>
    <hyperlink ref="G169" r:id="rId131" display="http://iregistr.mpsv.cz/socreg/rozsirene_hledani_sluzby.do?zn=&amp;zao=&amp;pic=&amp;zak=&amp;spd=&amp;spo=&amp;zaok=&amp;sbmt=Vyhledat&amp;zau=&amp;pn=&amp;si=9515130&amp;srp=pdaz&amp;SUBSESSION_ID=1488272704528_8" xr:uid="{145F226A-5DB9-41F1-B1D4-13B75BA90D23}"/>
    <hyperlink ref="G175" r:id="rId132" display="http://iregistr.mpsv.cz/socreg/rozsirene_hledani_sluzby.do?zn=&amp;zao=&amp;pic=&amp;zak=&amp;spd=&amp;spo=&amp;zaok=&amp;sbmt=Vyhledat&amp;zau=&amp;pn=&amp;si=5316729&amp;srp=pdaz&amp;SUBSESSION_ID=1488272975180_7" xr:uid="{B871E762-D51D-4532-9B31-D81C35E8F292}"/>
    <hyperlink ref="G177" r:id="rId133" display="http://iregistr.mpsv.cz/socreg/rozsirene_hledani_sluzby.do?si=8437729&amp;spo=&amp;spd=&amp;zn=&amp;srp=pdaz&amp;zak=&amp;zaok=&amp;zao=&amp;zau=&amp;pn=&amp;pic=&amp;SUBSESSION_ID=1488276157494_9&amp;sbmt=Vyhledat" xr:uid="{E18F7D3C-D253-4418-973E-68B0B6761266}"/>
    <hyperlink ref="G176" r:id="rId134" display="http://iregistr.mpsv.cz/socreg/rozsirene_hledani_sluzby.do?si=9421301&amp;spo=&amp;spd=&amp;zn=&amp;srp=pdaz&amp;zak=&amp;zaok=&amp;zao=&amp;zau=&amp;pn=&amp;pic=&amp;SUBSESSION_ID=1488276157494_9&amp;sbmt=Vyhledat" xr:uid="{9EE73238-A10E-430B-A54D-F19F614E1D3D}"/>
    <hyperlink ref="G178" r:id="rId135" display="http://iregistr.mpsv.cz/socreg/rozsirene_hledani_sluzby.do?zn=&amp;zao=&amp;pic=&amp;zak=&amp;spd=&amp;spo=&amp;zaok=&amp;sbmt=Vyhledat&amp;zau=&amp;pn=&amp;si=1669392&amp;srp=pdaz&amp;SUBSESSION_ID=1488276349206_10" xr:uid="{D9535030-D2DB-4870-85AB-C4B358B032E7}"/>
    <hyperlink ref="G179" r:id="rId136" display="http://iregistr.mpsv.cz/socreg/rozsirene_hledani_sluzby.do?zn=&amp;zao=&amp;pic=&amp;zak=&amp;spd=&amp;spo=&amp;zaok=&amp;sbmt=Vyhledat&amp;zau=&amp;pn=&amp;si=3497041&amp;srp=pdaz&amp;SUBSESSION_ID=1488276366137_11" xr:uid="{F5ABB5A0-54C5-4046-8A35-9767C574B4FA}"/>
    <hyperlink ref="G181" r:id="rId137" display="http://iregistr.mpsv.cz/socreg/rozsirene_hledani_sluzby.do?si=4753016&amp;spo=&amp;spd=&amp;zn=&amp;srp=pdaz&amp;zak=&amp;zaok=&amp;zao=&amp;zau=&amp;pn=&amp;pic=&amp;SUBSESSION_ID=1488276260232_10&amp;sbmt=Vyhledat" xr:uid="{5D8EAB85-A77A-464C-BBBE-DB0499C16D39}"/>
    <hyperlink ref="G180" r:id="rId138" display="http://iregistr.mpsv.cz/socreg/rozsirene_hledani_sluzby.do?zn=&amp;zao=&amp;pic=&amp;zak=&amp;spd=&amp;spo=&amp;zaok=&amp;sbmt=Vyhledat&amp;zau=&amp;pn=&amp;si=6273204&amp;srp=pdaz&amp;SUBSESSION_ID=1488276518513_13" xr:uid="{08124527-12B8-4999-B291-88BA5D66AEBA}"/>
    <hyperlink ref="G182" r:id="rId139" display="http://iregistr.mpsv.cz/socreg/rozsirene_hledani_sluzby.do?si=9860216&amp;spo=&amp;spd=&amp;zn=&amp;srp=pdaz&amp;zak=&amp;zaok=&amp;zao=&amp;zau=&amp;pn=&amp;pic=&amp;SUBSESSION_ID=1488276260232_10&amp;sbmt=Vyhledat" xr:uid="{0FBD633C-3BBE-4958-9EA0-B6652157D6ED}"/>
    <hyperlink ref="G184" r:id="rId140" display="http://iregistr.mpsv.cz/socreg/rozsirene_hledani_sluzby.do?zn=&amp;zao=&amp;pic=&amp;zak=&amp;spd=&amp;spo=&amp;zaok=&amp;sbmt=Vyhledat&amp;zau=&amp;pn=&amp;si=3035071&amp;srp=pdaz&amp;SUBSESSION_ID=1488276675711_14" xr:uid="{B3B4C00B-6A31-4E04-B721-6DFA40D70A75}"/>
    <hyperlink ref="G186" r:id="rId141" display="http://iregistr.mpsv.cz/socreg/rozsirene_hledani_sluzby.do?si=6194435&amp;spo=&amp;spd=&amp;zn=&amp;srp=pdaz&amp;zak=&amp;zaok=&amp;zao=&amp;zau=&amp;pn=&amp;pic=&amp;SUBSESSION_ID=1488276260232_10&amp;sbmt=Vyhledat" xr:uid="{639C39FE-E716-485A-BE27-15BF24E60757}"/>
    <hyperlink ref="G183" r:id="rId142" display="http://iregistr.mpsv.cz/socreg/rozsirene_hledani_sluzby.do?zn=&amp;zao=&amp;pic=&amp;zak=&amp;spd=&amp;spo=&amp;zaok=&amp;sbmt=Vyhledat&amp;zau=&amp;pn=&amp;si=7342352&amp;srp=pdaz&amp;SUBSESSION_ID=1488276716788_15" xr:uid="{1595991E-AC9E-4FB0-8EA4-7EB2489FCE98}"/>
    <hyperlink ref="G185" r:id="rId143" display="http://iregistr.mpsv.cz/socreg/rozsirene_hledani_sluzby.do?zn=&amp;zao=&amp;pic=&amp;zak=&amp;spd=&amp;spo=&amp;zaok=&amp;sbmt=Vyhledat&amp;zau=&amp;pn=&amp;si=9020344&amp;srp=pdaz&amp;SUBSESSION_ID=1488276753880_16" xr:uid="{14EBB6E6-FEA7-4A01-89DA-BAF4266DBA15}"/>
    <hyperlink ref="G187" r:id="rId144" display="http://iregistr.mpsv.cz/socreg/rozsirene_hledani_sluzby.do?zn=&amp;zao=&amp;pic=&amp;zak=&amp;spd=&amp;spo=&amp;zaok=&amp;sbmt=Vyhledat&amp;zau=&amp;pn=&amp;si=3596614&amp;srp=pdaz&amp;SUBSESSION_ID=1488276904907_17" xr:uid="{6EB9673E-72B4-4F68-AD0E-CF47E65FBE5E}"/>
    <hyperlink ref="G188" r:id="rId145" display="http://iregistr.mpsv.cz/socreg/rozsirene_hledani_sluzby.do?si=4873219&amp;spo=&amp;spd=&amp;zn=&amp;srp=pdaz&amp;zak=&amp;zaok=&amp;zao=&amp;zau=&amp;pn=&amp;pic=&amp;SUBSESSION_ID=1488276260232_10&amp;sbmt=Vyhledat" xr:uid="{0FF852EC-2C45-49D3-BD92-931D74676747}"/>
    <hyperlink ref="G189" r:id="rId146" display="http://iregistr.mpsv.cz/socreg/rozsirene_hledani_sluzby.do?si=2124072&amp;spo=&amp;spd=&amp;zn=&amp;srp=pdaz&amp;zak=&amp;zaok=&amp;zao=&amp;zau=&amp;pn=&amp;pic=&amp;SUBSESSION_ID=1488276260232_10&amp;sbmt=Vyhledat" xr:uid="{BC17E90B-CCE7-43D4-9ECE-5F5B7FEA0708}"/>
    <hyperlink ref="G191" r:id="rId147" display="http://iregistr.mpsv.cz/socreg/rozsirene_hledani_sluzby.do?si=5574242&amp;spo=&amp;spd=&amp;zn=&amp;srp=pdaz&amp;zak=&amp;zaok=&amp;zao=&amp;zau=&amp;pn=&amp;pic=&amp;SUBSESSION_ID=1488276260232_10&amp;sbmt=Vyhledat" xr:uid="{AF4BE37C-E635-427B-B458-57964BD59726}"/>
    <hyperlink ref="G190" r:id="rId148" display="http://iregistr.mpsv.cz/socreg/rozsirene_hledani_sluzby.do?si=7996896&amp;spo=&amp;spd=&amp;zn=&amp;srp=pdaz&amp;zak=&amp;zaok=&amp;zao=&amp;zau=&amp;pn=&amp;pic=&amp;SUBSESSION_ID=1488276260232_10&amp;sbmt=Vyhledat" xr:uid="{62BB157A-A44B-4E68-BA6E-E60E6A70F59A}"/>
    <hyperlink ref="G192" r:id="rId149" display="http://iregistr.mpsv.cz/socreg/rozsirene_hledani_sluzby.do?si=6767042&amp;spo=&amp;spd=&amp;zn=&amp;srp=pdaz&amp;zak=&amp;zaok=&amp;zao=&amp;zau=&amp;pn=&amp;pic=&amp;SUBSESSION_ID=1488276260232_10&amp;sbmt=Vyhledat" xr:uid="{AD84639B-0F66-4A97-9DF3-9D28F047D231}"/>
    <hyperlink ref="G195" r:id="rId150" display="http://iregistr.mpsv.cz/socreg/rozsirene_hledani_sluzby.do?zn=&amp;zao=&amp;pic=&amp;zak=&amp;spd=&amp;spo=&amp;zaok=&amp;sbmt=Vyhledat&amp;zau=&amp;pn=&amp;si=1167120&amp;srp=pdaz&amp;SUBSESSION_ID=1488277323171_8" xr:uid="{A22772BB-3419-479A-BED4-40B3E3DB4B0B}"/>
    <hyperlink ref="G197" r:id="rId151" display="http://iregistr.mpsv.cz/socreg/rozsirene_hledani_sluzby.do?zn=&amp;zao=&amp;pic=&amp;zak=&amp;spd=&amp;spo=&amp;zaok=&amp;sbmt=Vyhledat&amp;zau=&amp;pn=&amp;si=3419152&amp;srp=pdaz&amp;SUBSESSION_ID=1488277348641_1" xr:uid="{3D599DE9-9CF0-4251-9859-4A20DF0AB1E3}"/>
    <hyperlink ref="G196" r:id="rId152" display="http://iregistr.mpsv.cz/socreg/rozsirene_hledani_sluzby.do?zn=&amp;zao=&amp;pic=&amp;zak=&amp;spd=&amp;spo=&amp;zaok=&amp;sbmt=Vyhledat&amp;zau=&amp;pn=&amp;si=3729885&amp;srp=pdaz&amp;SUBSESSION_ID=1488277372933_9" xr:uid="{C5EC1787-5DE5-4450-90CD-C2FC6AEA94FC}"/>
    <hyperlink ref="G194" r:id="rId153" display="http://iregistr.mpsv.cz/socreg/rozsirene_hledani_sluzby.do?zn=&amp;zao=&amp;pic=&amp;zak=&amp;spd=&amp;spo=&amp;zaok=&amp;sbmt=Vyhledat&amp;zau=&amp;pn=&amp;si=4053538&amp;srp=pdaz&amp;SUBSESSION_ID=1488277413708_2" xr:uid="{ABDD93F1-9271-4DFE-B1C2-4724F9C8F93F}"/>
    <hyperlink ref="G193" r:id="rId154" display="http://iregistr.mpsv.cz/socreg/rozsirene_hledani_sluzby.do?zn=&amp;zao=&amp;pic=&amp;zak=&amp;spd=&amp;spo=&amp;zaok=&amp;sbmt=Vyhledat&amp;zau=&amp;pn=&amp;si=5514799&amp;srp=pdaz&amp;SUBSESSION_ID=1488277435736_10" xr:uid="{FEC70A98-D1A3-4898-9DD5-D99E774A9152}"/>
    <hyperlink ref="G198" r:id="rId155" display="http://iregistr.mpsv.cz/socreg/rozsirene_hledani_sluzby.do?zn=&amp;zao=&amp;pic=&amp;zak=&amp;spd=&amp;spo=&amp;zaok=&amp;sbmt=Vyhledat&amp;zau=&amp;pn=&amp;si=2762535&amp;srp=pdaz&amp;SUBSESSION_ID=1488277668282_3" xr:uid="{A83B8106-FD51-45C4-9A83-98C4D94B021E}"/>
    <hyperlink ref="G201" r:id="rId156" display="http://iregistr.mpsv.cz/socreg/rozsirene_hledani_sluzby.do?si=1293672&amp;spo=&amp;spd=&amp;zn=&amp;srp=pdaz&amp;zak=&amp;zaok=&amp;zao=&amp;zau=&amp;pn=&amp;pic=&amp;SUBSESSION_ID=1488276260232_10&amp;sbmt=Vyhledat" xr:uid="{0E25A53A-5065-45A0-A206-EA32AAF01151}"/>
    <hyperlink ref="G200" r:id="rId157" display="http://iregistr.mpsv.cz/socreg/rozsirene_hledani_sluzby.do?si=9444267&amp;spo=&amp;spd=&amp;zn=&amp;srp=pdaz&amp;zak=&amp;zaok=&amp;zao=&amp;zau=&amp;pn=&amp;pic=&amp;SUBSESSION_ID=1488276260232_10&amp;sbmt=Vyhledat" xr:uid="{9AD64B32-31DD-4536-987D-E85724C5DAE7}"/>
    <hyperlink ref="G199" r:id="rId158" display="http://iregistr.mpsv.cz/socreg/rozsirene_hledani_sluzby.do?zn=&amp;zao=&amp;pic=&amp;zak=&amp;spd=&amp;spo=&amp;zaok=&amp;sbmt=Vyhledat&amp;zau=&amp;pn=&amp;si=9565298&amp;srp=pdaz&amp;SUBSESSION_ID=1488277801294_18" xr:uid="{8B55658A-4E8F-4570-8B81-540A8AD6CB20}"/>
    <hyperlink ref="G202" r:id="rId159" display="http://iregistr.mpsv.cz/socreg/rozsirene_hledani_sluzby.do?zn=&amp;zao=&amp;pic=&amp;zak=&amp;spd=&amp;spo=&amp;zaok=&amp;sbmt=Vyhledat&amp;zau=&amp;pn=&amp;si=1444635&amp;srp=pdaz&amp;SUBSESSION_ID=1488278625353_11" xr:uid="{C99BED06-E3D9-4D36-9D9A-56AACD700E5E}"/>
    <hyperlink ref="G203" r:id="rId160" display="http://iregistr.mpsv.cz/socreg/rozsirene_hledani_sluzby.do?zn=&amp;zao=&amp;pic=&amp;zak=&amp;spd=&amp;spo=&amp;zaok=&amp;sbmt=Vyhledat&amp;zau=&amp;pn=&amp;si=8120309&amp;srp=pdaz&amp;SUBSESSION_ID=1488278642075_4" xr:uid="{D4ABFDBC-E9E9-4E60-9BB0-2A0DBD217A78}"/>
    <hyperlink ref="G204" r:id="rId161" display="http://iregistr.mpsv.cz/socreg/rozsirene_hledani_sluzby.do?si=1186211&amp;spo=&amp;spd=&amp;zn=&amp;srp=pdaz&amp;zak=&amp;zaok=&amp;zao=&amp;zau=&amp;pn=&amp;pic=&amp;SUBSESSION_ID=1488281899212_1&amp;sbmt=Vyhledat" xr:uid="{167887BF-E115-4320-AA56-19F70C6399A2}"/>
    <hyperlink ref="G205" r:id="rId162" display="http://iregistr.mpsv.cz/socreg/rozsirene_hledani_sluzby.do?si=6982016&amp;spo=&amp;spd=&amp;zn=&amp;srp=pdaz&amp;zak=&amp;zaok=&amp;zao=&amp;zau=&amp;pn=&amp;pic=&amp;SUBSESSION_ID=1488281899212_1&amp;sbmt=Vyhledat" xr:uid="{0218059E-6FF2-4659-8468-D715CB0194FA}"/>
    <hyperlink ref="G206" r:id="rId163" display="http://iregistr.mpsv.cz/socreg/rozsirene_hledani_sluzby.do?si=2273457&amp;spo=&amp;spd=&amp;zn=&amp;srp=pdaz&amp;zak=&amp;zaok=&amp;zao=&amp;zau=&amp;pn=&amp;pic=&amp;SUBSESSION_ID=1488281899212_1&amp;sbmt=Vyhledat" xr:uid="{45E82A72-E604-44C3-8E6C-C307876D28B2}"/>
    <hyperlink ref="G207" r:id="rId164" display="http://iregistr.mpsv.cz/socreg/rozsirene_hledani_sluzby.do?si=3123950&amp;spo=&amp;spd=&amp;zn=&amp;srp=pdaz&amp;zak=&amp;zaok=&amp;zao=&amp;zau=&amp;pn=&amp;pic=&amp;SUBSESSION_ID=1488281899212_1&amp;sbmt=Vyhledat" xr:uid="{D5F000C8-516A-487E-A8F1-5DDF9D22E3E2}"/>
    <hyperlink ref="G208" r:id="rId165" display="http://iregistr.mpsv.cz/socreg/rozsirene_hledani_sluzby.do?zn=&amp;zao=&amp;pic=&amp;zak=&amp;spd=&amp;spo=&amp;zaok=&amp;sbmt=Vyhledat&amp;zau=&amp;pn=&amp;si=3316135&amp;srp=pdaz&amp;SUBSESSION_ID=1488282017883_1" xr:uid="{9CE12D13-AAC2-4B6B-A5C0-FB0454BF8709}"/>
    <hyperlink ref="G210" r:id="rId166" display="http://iregistr.mpsv.cz/socreg/rozsirene_hledani_sluzby.do?zn=&amp;zao=&amp;pic=&amp;zak=&amp;spd=&amp;spo=&amp;zaok=&amp;sbmt=Vyhledat&amp;zau=&amp;pn=&amp;si=1685503&amp;srp=pdaz&amp;SUBSESSION_ID=1488282062626_2" xr:uid="{CEDCBBE1-23E3-4507-9333-88AC0CB3B807}"/>
    <hyperlink ref="G212" r:id="rId167" display="http://iregistr.mpsv.cz/socreg/rozsirene_hledani_sluzby.do?si=2207155&amp;spo=&amp;spd=&amp;zn=&amp;srp=pdaz&amp;zak=&amp;zaok=&amp;zao=&amp;zau=&amp;pn=&amp;pic=&amp;SUBSESSION_ID=1488281899212_1&amp;sbmt=Vyhledat" xr:uid="{25E914FE-E0F6-4525-B241-39D7260F116B}"/>
    <hyperlink ref="G211" r:id="rId168" display="http://iregistr.mpsv.cz/socreg/rozsirene_hledani_sluzby.do?zn=&amp;zao=&amp;pic=&amp;zak=&amp;spd=&amp;spo=&amp;zaok=&amp;sbmt=Vyhledat&amp;zau=&amp;pn=&amp;si=3438039&amp;srp=pdaz&amp;SUBSESSION_ID=1488282165827_3" xr:uid="{767412E2-2736-4612-860D-8117813DC937}"/>
    <hyperlink ref="G213" r:id="rId169" display="http://iregistr.mpsv.cz/socreg/rozsirene_hledani_sluzby.do?si=1275302&amp;spo=&amp;spd=&amp;zn=&amp;srp=pdaz&amp;zak=&amp;zaok=&amp;zao=&amp;zau=&amp;pn=&amp;pic=&amp;SUBSESSION_ID=1488281899212_1&amp;sbmt=Vyhledat" xr:uid="{FBF0A762-3784-436E-A021-028BD6542190}"/>
    <hyperlink ref="G214" r:id="rId170" display="http://iregistr.mpsv.cz/socreg/rozsirene_hledani_sluzby.do?zn=&amp;zao=&amp;pic=&amp;zak=&amp;spd=&amp;spo=&amp;zaok=&amp;sbmt=Vyhledat&amp;zau=&amp;pn=&amp;si=2120360&amp;srp=pdaz&amp;SUBSESSION_ID=1488282424004_12" xr:uid="{92D5289C-52F7-4E65-B4A0-2E932F3F85B0}"/>
    <hyperlink ref="G215" r:id="rId171" display="http://iregistr.mpsv.cz/socreg/rozsirene_hledani_sluzby.do?zn=&amp;zao=&amp;pic=&amp;zak=&amp;spd=&amp;spo=&amp;zaok=&amp;sbmt=Vyhledat&amp;zau=&amp;pn=&amp;si=9043642&amp;srp=pdaz&amp;SUBSESSION_ID=1488282470116_13" xr:uid="{25ABBFE7-6D4D-43B0-8227-2871FAFD6EB1}"/>
    <hyperlink ref="G217" r:id="rId172" display="http://iregistr.mpsv.cz/socreg/rozsirene_hledani_sluzby.do?zn=&amp;zao=&amp;pic=&amp;zak=&amp;spd=&amp;spo=&amp;zaok=&amp;sbmt=Vyhledat&amp;zau=&amp;pn=&amp;si=2108418&amp;srp=pdaz&amp;SUBSESSION_ID=1488282582309_14" xr:uid="{8F8D6F62-CF43-4DBA-9D6C-05CD9F522294}"/>
    <hyperlink ref="G216" r:id="rId173" display="http://iregistr.mpsv.cz/socreg/rozsirene_hledani_sluzby.do?zn=&amp;zao=&amp;pic=&amp;zak=&amp;spd=&amp;spo=&amp;zaok=&amp;sbmt=Vyhledat&amp;zau=&amp;pn=&amp;si=2971256&amp;srp=pdaz&amp;SUBSESSION_ID=1488282602813_1" xr:uid="{E9807100-EBFF-4022-BC64-C2070596182A}"/>
    <hyperlink ref="G218" r:id="rId174" display="http://iregistr.mpsv.cz/socreg/rozsirene_hledani_sluzby.do?zn=&amp;zao=&amp;pic=&amp;zak=&amp;spd=&amp;spo=&amp;zaok=&amp;sbmt=Vyhledat&amp;zau=&amp;pn=&amp;si=6045618&amp;srp=pdaz&amp;SUBSESSION_ID=1488282619385_15" xr:uid="{23ADE9E7-9FE2-4EE4-B18E-2A8FCD6F8D80}"/>
    <hyperlink ref="G219" r:id="rId175" display="http://iregistr.mpsv.cz/socreg/rozsirene_hledani_sluzby.do?zn=&amp;zao=&amp;pic=&amp;zak=&amp;spd=&amp;spo=&amp;zaok=&amp;sbmt=Vyhledat&amp;zau=&amp;pn=&amp;si=4915843&amp;srp=pdaz&amp;SUBSESSION_ID=1488282684486_3" xr:uid="{16509625-AE15-4502-97D9-F1C554B4C519}"/>
    <hyperlink ref="G220" r:id="rId176" display="http://iregistr.mpsv.cz/socreg/rozsirene_hledani_sluzby.do?zn=&amp;zao=&amp;pic=&amp;zak=&amp;spd=&amp;spo=&amp;zaok=&amp;sbmt=Vyhledat&amp;zau=&amp;pn=&amp;si=5035933&amp;srp=pdaz&amp;SUBSESSION_ID=1488282700342_4" xr:uid="{95E9D6C9-8A4E-4A3A-9A59-77353D48384A}"/>
    <hyperlink ref="G221" r:id="rId177" display="http://iregistr.mpsv.cz/socreg/rozsirene_hledani_sluzby.do?zn=&amp;zao=&amp;pic=&amp;zak=&amp;spd=&amp;spo=&amp;zaok=&amp;sbmt=Vyhledat&amp;zau=&amp;pn=&amp;si=2137177&amp;srp=pdaz&amp;SUBSESSION_ID=1488282743484_5" xr:uid="{33A71AA4-2F1F-4227-9F67-04F545B369BA}"/>
    <hyperlink ref="G224" r:id="rId178" display="http://iregistr.mpsv.cz/socreg/rozsirene_hledani_sluzby.do?zn=&amp;zao=&amp;pic=&amp;zak=&amp;spd=&amp;spo=&amp;zaok=&amp;sbmt=Vyhledat&amp;zau=&amp;pn=&amp;si=2759388&amp;srp=pdaz&amp;SUBSESSION_ID=1488282763747_16" xr:uid="{9F2931E6-CF19-4EE3-A229-C6F9E7C00A7E}"/>
    <hyperlink ref="G223" r:id="rId179" display="http://iregistr.mpsv.cz/socreg/rozsirene_hledani_sluzby.do?zn=&amp;zao=&amp;pic=&amp;zak=&amp;spd=&amp;spo=&amp;zaok=&amp;sbmt=Vyhledat&amp;zau=&amp;pn=&amp;si=8363329&amp;srp=pdaz&amp;SUBSESSION_ID=1488282786364_6" xr:uid="{E062A358-767F-42C2-8AF5-ACD601688339}"/>
    <hyperlink ref="G222" r:id="rId180" display="http://iregistr.mpsv.cz/socreg/rozsirene_hledani_sluzby.do?zn=&amp;zao=&amp;pic=&amp;zak=&amp;spd=&amp;spo=&amp;zaok=&amp;sbmt=Vyhledat&amp;zau=&amp;pn=&amp;si=9822078&amp;srp=pdaz&amp;SUBSESSION_ID=1488282814786_17" xr:uid="{60364365-4047-4C8B-828E-DABD37F6280C}"/>
    <hyperlink ref="G226" r:id="rId181" display="http://iregistr.mpsv.cz/socreg/rozsirene_hledani_sluzby.do?zn=&amp;zao=&amp;pic=&amp;zak=&amp;spd=&amp;spo=&amp;zaok=&amp;sbmt=Vyhledat&amp;zau=&amp;pn=&amp;si=3378845&amp;srp=pdaz&amp;SUBSESSION_ID=1488282993303_18" xr:uid="{FF6AFB88-A2CD-4B8D-B34D-C89F33216B0A}"/>
    <hyperlink ref="G225" r:id="rId182" display="http://iregistr.mpsv.cz/socreg/rozsirene_hledani_sluzby.do?zn=&amp;zao=&amp;pic=&amp;zak=&amp;spd=&amp;spo=&amp;zaok=&amp;sbmt=Vyhledat&amp;zau=&amp;pn=&amp;si=7637650&amp;srp=pdaz&amp;SUBSESSION_ID=1488283014748_7" xr:uid="{88277CA8-4449-4E66-BC4A-F1FA7FC0442F}"/>
    <hyperlink ref="G227" r:id="rId183" display="http://iregistr.mpsv.cz/socreg/rozsirene_hledani_sluzby.do?zn=&amp;zao=&amp;pic=&amp;zak=&amp;spd=&amp;spo=&amp;zaok=&amp;sbmt=Vyhledat&amp;zau=&amp;pn=&amp;si=3225877&amp;srp=pdaz&amp;SUBSESSION_ID=1488283080034_19" xr:uid="{C405FECE-269C-454C-8ED1-F9E9D6296548}"/>
    <hyperlink ref="G228" r:id="rId184" display="http://iregistr.mpsv.cz/socreg/rozsirene_hledani_sluzby.do?zn=&amp;zao=&amp;pic=&amp;zak=&amp;spd=&amp;spo=&amp;zaok=&amp;sbmt=Vyhledat&amp;zau=&amp;pn=&amp;si=4838508&amp;srp=pdaz&amp;SUBSESSION_ID=1488283205330_20" xr:uid="{7D21B17C-23F1-457F-8C29-6360E7AB8BDD}"/>
    <hyperlink ref="G230" r:id="rId185" display="http://iregistr.mpsv.cz/socreg/rozsirene_hledani_sluzby.do?zn=&amp;zao=&amp;pic=&amp;zak=&amp;spd=&amp;spo=&amp;zaok=&amp;sbmt=Vyhledat&amp;zau=&amp;pn=&amp;si=7671346&amp;srp=pdaz&amp;SUBSESSION_ID=1488283223127_8" xr:uid="{4E98A366-5177-46E7-98E4-A2D6734780FE}"/>
    <hyperlink ref="G229" r:id="rId186" display="http://iregistr.mpsv.cz/socreg/rozsirene_hledani_sluzby.do?zn=&amp;zao=&amp;pic=&amp;zak=&amp;spd=&amp;spo=&amp;zaok=&amp;sbmt=Vyhledat&amp;zau=&amp;pn=&amp;si=9827880&amp;srp=pdaz&amp;SUBSESSION_ID=1488283247809_9" xr:uid="{27A7ADF1-5F1E-4F13-A9BB-96076E17F0B7}"/>
    <hyperlink ref="G231" r:id="rId187" display="http://iregistr.mpsv.cz/socreg/rozsirene_hledani_sluzby.do?zn=&amp;zao=&amp;pic=&amp;zak=&amp;spd=&amp;spo=&amp;zaok=&amp;sbmt=Vyhledat&amp;zau=&amp;pn=&amp;si=8111226&amp;srp=pdaz&amp;SUBSESSION_ID=1488283350601_22" xr:uid="{0E2AD163-168D-45EF-A6E5-22A850CFD1A9}"/>
    <hyperlink ref="G235" r:id="rId188" display="http://iregistr.mpsv.cz/socreg/rozsirene_hledani_sluzby.do?zn=&amp;zao=&amp;pic=&amp;zak=&amp;spd=&amp;spo=&amp;zaok=&amp;sbmt=Vyhledat&amp;zau=&amp;pn=&amp;si=9196740&amp;srp=pdaz&amp;SUBSESSION_ID=1488283505594_25" xr:uid="{1685DD65-4FC5-40D4-8BF1-81C8F686E34D}"/>
    <hyperlink ref="G236" r:id="rId189" display="http://iregistr.mpsv.cz/socreg/rozsirene_hledani_sluzby.do?zn=&amp;zao=&amp;pic=&amp;zak=&amp;spd=&amp;spo=&amp;zaok=&amp;sbmt=Vyhledat&amp;zau=&amp;pn=&amp;si=9889921&amp;srp=pdaz&amp;SUBSESSION_ID=1488283771059_10" xr:uid="{27798009-E6E9-4E3A-8283-C3243049FD9A}"/>
    <hyperlink ref="G238" r:id="rId190" display="http://iregistr.mpsv.cz/socreg/rozsirene_hledani_sluzby.do?zn=&amp;zao=&amp;pic=&amp;zak=&amp;spd=&amp;spo=&amp;zaok=&amp;sbmt=Vyhledat&amp;zau=&amp;pn=&amp;si=1040113&amp;srp=pdaz&amp;SUBSESSION_ID=1488283937705_11" xr:uid="{0BA6CD10-2AFF-4A17-A7B2-2B9573864713}"/>
    <hyperlink ref="G237" r:id="rId191" display="http://iregistr.mpsv.cz/socreg/rozsirene_hledani_sluzby.do?zn=&amp;zao=&amp;pic=&amp;zak=&amp;spd=&amp;spo=&amp;zaok=&amp;sbmt=Vyhledat&amp;zau=&amp;pn=&amp;si=1628218&amp;srp=pdaz&amp;SUBSESSION_ID=1488283957049_12" xr:uid="{E2EDECE9-E69D-4592-B2D0-A6C0706B9F11}"/>
    <hyperlink ref="G240" r:id="rId192" display="http://iregistr.mpsv.cz/socreg/rozsirene_hledani_sluzby.do?zn=&amp;zao=&amp;pic=&amp;zak=&amp;spd=&amp;spo=&amp;zaok=&amp;sbmt=Vyhledat&amp;zau=&amp;pn=&amp;si=9900242&amp;srp=pdaz&amp;SUBSESSION_ID=1488284015314_13" xr:uid="{97ED9F2D-B329-474E-993C-9220A64BFE73}"/>
    <hyperlink ref="G242" r:id="rId193" display="http://iregistr.mpsv.cz/socreg/rozsirene_hledani_sluzby.do?zn=&amp;zao=&amp;pic=&amp;zak=&amp;spd=&amp;spo=&amp;zaok=&amp;sbmt=Vyhledat&amp;zau=&amp;pn=&amp;si=1842610&amp;srp=pdaz&amp;SUBSESSION_ID=1488284384804_1" xr:uid="{4D732878-2910-4FBE-989F-297DB2846B61}"/>
    <hyperlink ref="G241" r:id="rId194" display="http://iregistr.mpsv.cz/socreg/rozsirene_hledani_sluzby.do?zn=&amp;zao=&amp;pic=&amp;zak=&amp;spd=&amp;spo=&amp;zaok=&amp;sbmt=Vyhledat&amp;zau=&amp;pn=&amp;si=5097137&amp;srp=pdaz&amp;SUBSESSION_ID=1488284405158_1" xr:uid="{258EBAFB-7820-4612-A6B2-1038A42AFCC4}"/>
    <hyperlink ref="G243" r:id="rId195" display="http://iregistr.mpsv.cz/socreg/rozsirene_hledani_sluzby.do?zn=&amp;zao=&amp;pic=&amp;zak=&amp;spd=&amp;spo=&amp;zaok=&amp;sbmt=Vyhledat&amp;zau=&amp;pn=&amp;si=5378423&amp;srp=pdaz&amp;SUBSESSION_ID=1488284433691_2" xr:uid="{06B658B1-78EE-4B5D-B11F-6F62B8AD9A0C}"/>
    <hyperlink ref="G244" r:id="rId196" display="http://iregistr.mpsv.cz/socreg/rozsirene_hledani_sluzby.do?zn=&amp;zao=&amp;pic=&amp;zak=&amp;spd=&amp;spo=&amp;zaok=&amp;sbmt=Vyhledat&amp;zau=&amp;pn=&amp;si=2149967&amp;srp=pdaz&amp;SUBSESSION_ID=1488284557554_2" xr:uid="{6E8EB49B-1055-4CBE-987B-DE96CC980D36}"/>
    <hyperlink ref="G245" r:id="rId197" display="http://iregistr.mpsv.cz/socreg/rozsirene_hledani_sluzby.do?zn=&amp;zao=&amp;pic=&amp;zak=&amp;spd=&amp;spo=&amp;zaok=&amp;sbmt=Vyhledat&amp;zau=&amp;pn=&amp;si=5873144&amp;srp=pdaz&amp;SUBSESSION_ID=1488284576994_3" xr:uid="{D559F1FD-5B39-442A-A908-C79B1B0B37B7}"/>
    <hyperlink ref="G247" r:id="rId198" display="http://iregistr.mpsv.cz/socreg/rozsirene_hledani_sluzby.do?si=9921005&amp;spo=&amp;spd=&amp;zn=&amp;srp=pdaz&amp;zak=&amp;zaok=&amp;zao=&amp;zau=&amp;pn=&amp;pic=&amp;SUBSESSION_ID=1488284742002_14&amp;sbmt=Vyhledat" xr:uid="{99F066FF-B6CD-46F9-87EC-0BD576828092}"/>
    <hyperlink ref="G251" r:id="rId199" display="http://iregistr.mpsv.cz/socreg/rozsirene_hledani_sluzby.do?zn=&amp;zao=&amp;pic=&amp;zak=&amp;spd=&amp;spo=&amp;zaok=&amp;sbmt=Vyhledat&amp;zau=&amp;pn=&amp;si=5188116&amp;srp=pdaz&amp;SUBSESSION_ID=1488284839692_26" xr:uid="{598EA9DD-7830-4053-9910-02952C85A475}"/>
    <hyperlink ref="G252" r:id="rId200" display="http://iregistr.mpsv.cz/socreg/rozsirene_hledani_sluzby.do?si=7450084&amp;spo=&amp;spd=&amp;zn=&amp;srp=pdaz&amp;zak=&amp;zaok=&amp;zao=&amp;zau=&amp;pn=&amp;pic=&amp;SUBSESSION_ID=1488285440927_3&amp;sbmt=Vyhledat" xr:uid="{866E6FC2-00E7-4C69-A618-B7FCE8928876}"/>
    <hyperlink ref="G248" r:id="rId201" display="http://iregistr.mpsv.cz/socreg/rozsirene_hledani_sluzby.do?zn=&amp;zao=&amp;pic=&amp;zak=&amp;spd=&amp;spo=&amp;zaok=&amp;sbmt=Vyhledat&amp;zau=&amp;pn=&amp;si=5431724&amp;srp=pdaz&amp;SUBSESSION_ID=1488285484084_4" xr:uid="{21B9BE1A-CBBA-41EA-9366-3C294BD11498}"/>
    <hyperlink ref="G249" r:id="rId202" display="http://iregistr.mpsv.cz/socreg/rozsirene_hledani_sluzby.do?zn=&amp;zao=&amp;pic=&amp;zak=&amp;spd=&amp;spo=&amp;zaok=&amp;sbmt=Vyhledat&amp;zau=&amp;pn=&amp;si=5688683&amp;srp=pdaz&amp;SUBSESSION_ID=1488286082408_5" xr:uid="{2E3BE01E-1219-4F2C-809B-D47141474E31}"/>
    <hyperlink ref="G250" r:id="rId203" display="http://iregistr.mpsv.cz/socreg/rozsirene_hledani_sluzby.do?zn=&amp;zao=&amp;pic=&amp;zak=&amp;spd=&amp;spo=&amp;zaok=&amp;sbmt=Vyhledat&amp;zau=&amp;pn=&amp;si=6696492&amp;srp=pdaz&amp;SUBSESSION_ID=1488286106639_6" xr:uid="{58E83E2F-7BE2-40DE-AA1B-8034624B0D04}"/>
    <hyperlink ref="G253" r:id="rId204" display="http://iregistr.mpsv.cz/socreg/rozsirene_hledani_sluzby.do?si=5286623&amp;spo=&amp;spd=&amp;zn=&amp;srp=pdaz&amp;zak=&amp;zaok=&amp;zao=&amp;zau=&amp;pn=&amp;pic=&amp;SUBSESSION_ID=1488285440927_3&amp;sbmt=Vyhledat" xr:uid="{45978DCE-205C-497F-82BD-F07434AB151F}"/>
    <hyperlink ref="G254" r:id="rId205" display="http://iregistr.mpsv.cz/socreg/rozsirene_hledani_sluzby.do?zn=&amp;zao=&amp;pic=&amp;zak=&amp;spd=&amp;spo=&amp;zaok=&amp;sbmt=Vyhledat&amp;zau=&amp;pn=&amp;si=1284245&amp;srp=pdaz&amp;SUBSESSION_ID=1488286296357_15" xr:uid="{563CE9F8-754A-448E-90CE-D1D2B6DCFEE9}"/>
    <hyperlink ref="G255" r:id="rId206" display="http://iregistr.mpsv.cz/socreg/rozsirene_hledani_sluzby.do?zn=&amp;zao=&amp;pic=&amp;zak=&amp;spd=&amp;spo=&amp;zaok=&amp;sbmt=Vyhledat&amp;zau=&amp;pn=&amp;si=7155077&amp;srp=pdaz&amp;SUBSESSION_ID=1488286441281_27" xr:uid="{48DA6383-A86A-4A4B-971F-CD8EA1295328}"/>
    <hyperlink ref="G258" r:id="rId207" display="http://iregistr.mpsv.cz/socreg/rozsirene_hledani_sluzby.do?zn=&amp;zao=&amp;pic=&amp;zak=&amp;spd=&amp;spo=&amp;zaok=&amp;sbmt=Vyhledat&amp;zau=&amp;pn=&amp;si=2390237&amp;srp=pdaz&amp;SUBSESSION_ID=1488286540822_28" xr:uid="{CA08C079-72C9-4494-B7BD-DE19998026E3}"/>
    <hyperlink ref="G256" r:id="rId208" display="http://iregistr.mpsv.cz/socreg/rozsirene_hledani_sluzby.do?zn=&amp;zao=&amp;pic=&amp;zak=&amp;spd=&amp;spo=&amp;zaok=&amp;sbmt=Vyhledat&amp;zau=&amp;pn=&amp;si=4620437&amp;srp=pdaz&amp;SUBSESSION_ID=1488286557750_29" xr:uid="{382189F4-2E73-4A63-94A0-812031F98C7A}"/>
    <hyperlink ref="G260" r:id="rId209" display="http://iregistr.mpsv.cz/socreg/rozsirene_hledani_sluzby.do?zn=&amp;zao=&amp;pic=&amp;zak=&amp;spd=&amp;spo=&amp;zaok=&amp;sbmt=Vyhledat&amp;zau=&amp;pn=&amp;si=2737309&amp;srp=pdaz&amp;SUBSESSION_ID=1488286621910_16" xr:uid="{764BBFC9-E8DC-4E82-9152-D0FB8B740601}"/>
    <hyperlink ref="G259" r:id="rId210" display="http://iregistr.mpsv.cz/socreg/rozsirene_hledani_sluzby.do?zn=&amp;zao=&amp;pic=&amp;zak=&amp;spd=&amp;spo=&amp;zaok=&amp;sbmt=Vyhledat&amp;zau=&amp;pn=&amp;si=7173961&amp;srp=pdaz&amp;SUBSESSION_ID=1488286643947_30" xr:uid="{F4A1E754-8EE4-479C-B99E-2644B0742201}"/>
    <hyperlink ref="G265" r:id="rId211" display="http://iregistr.mpsv.cz/socreg/rozsirene_hledani_sluzby.do?si=1388181&amp;spo=&amp;spd=&amp;zn=&amp;srp=pdaz&amp;zak=&amp;zaok=&amp;zao=&amp;zau=&amp;pn=&amp;pic=&amp;SUBSESSION_ID=1488285440927_3&amp;sbmt=Vyhledat" xr:uid="{18F4EFEA-B868-4F8D-9D77-8AAFB6ACDCC3}"/>
    <hyperlink ref="G262" r:id="rId212" display="http://iregistr.mpsv.cz/socreg/rozsirene_hledani_sluzby.do?si=6253820&amp;spo=&amp;spd=&amp;zn=&amp;srp=pdaz&amp;zak=&amp;zaok=&amp;zao=&amp;zau=&amp;pn=&amp;pic=&amp;SUBSESSION_ID=1488285440927_3&amp;sbmt=Vyhledat" xr:uid="{73125ACC-D577-4AA3-80C0-BDFDC14AA25E}"/>
    <hyperlink ref="G263" r:id="rId213" display="http://iregistr.mpsv.cz/socreg/rozsirene_hledani_sluzby.do?zn=&amp;zao=&amp;pic=&amp;zak=&amp;spd=&amp;spo=&amp;zaok=&amp;sbmt=Vyhledat&amp;zau=&amp;pn=&amp;si=7770879&amp;srp=pdaz&amp;SUBSESSION_ID=1488286765348_7" xr:uid="{987AD822-9965-4B0A-B640-DFF456EB644A}"/>
    <hyperlink ref="G264" r:id="rId214" display="http://iregistr.mpsv.cz/socreg/rozsirene_hledani_sluzby.do?si=9121980&amp;spo=&amp;spd=&amp;zn=&amp;srp=pdaz&amp;zak=&amp;zaok=&amp;zao=&amp;zau=&amp;pn=&amp;pic=&amp;SUBSESSION_ID=1488287312733_17&amp;sbmt=Vyhledat" xr:uid="{34B015FE-818F-452B-BCC0-B05C53FEDC59}"/>
    <hyperlink ref="G261" r:id="rId215" display="http://iregistr.mpsv.cz/socreg/rozsirene_hledani_sluzby.do?si=9132885&amp;spo=&amp;spd=&amp;zn=&amp;srp=pdaz&amp;zak=&amp;zaok=&amp;zao=&amp;zau=&amp;pn=&amp;pic=&amp;SUBSESSION_ID=1488287312733_17&amp;sbmt=Vyhledat" xr:uid="{E619D8B7-8256-43D6-9FFC-8C8B46812739}"/>
    <hyperlink ref="G267" r:id="rId216" display="http://iregistr.mpsv.cz/socreg/rozsirene_hledani_sluzby.do?si=6843555&amp;spo=&amp;spd=&amp;zn=&amp;srp=pdaz&amp;zak=&amp;zaok=&amp;zao=&amp;zau=&amp;pn=&amp;pic=&amp;SUBSESSION_ID=1488287312733_17&amp;sbmt=Vyhledat" xr:uid="{1CF1A384-54C8-40B3-854E-A2BAEBEF5306}"/>
    <hyperlink ref="G266" r:id="rId217" display="http://iregistr.mpsv.cz/socreg/rozsirene_hledani_sluzby.do?si=7731648&amp;spo=&amp;spd=&amp;zn=&amp;srp=pdaz&amp;zak=&amp;zaok=&amp;zao=&amp;zau=&amp;pn=&amp;pic=&amp;SUBSESSION_ID=1488287312733_17&amp;sbmt=Vyhledat" xr:uid="{39C277A7-C54A-41CB-99D4-844A53A9B8FC}"/>
    <hyperlink ref="G268" r:id="rId218" display="http://iregistr.mpsv.cz/socreg/rozsirene_hledani_sluzby.do?si=3289798&amp;spo=&amp;spd=&amp;zn=&amp;srp=pdaz&amp;zak=&amp;zaok=&amp;zao=&amp;zau=&amp;pn=&amp;pic=&amp;SUBSESSION_ID=1488287312733_17&amp;sbmt=Vyhledat" xr:uid="{52B1BEEF-C96D-4C53-924C-F88AA498CE53}"/>
    <hyperlink ref="G269" r:id="rId219" display="http://iregistr.mpsv.cz/socreg/rozsirene_hledani_sluzby.do?zn=&amp;zao=&amp;pic=&amp;zak=&amp;spd=&amp;spo=&amp;zaok=&amp;sbmt=Vyhledat&amp;zau=&amp;pn=&amp;si=7877605&amp;srp=pdaz&amp;SUBSESSION_ID=1488288220341_32" xr:uid="{87630983-C926-41B7-AC8C-068625DC29EF}"/>
    <hyperlink ref="G296" r:id="rId220" display="http://iregistr.mpsv.cz/socreg/rozsirene_hledani_sluzby.do?si=1205882&amp;spo=&amp;spd=&amp;zn=&amp;srp=pdaz&amp;zak=&amp;zaok=&amp;zao=&amp;zau=&amp;pn=&amp;pic=&amp;SUBSESSION_ID=1488291248742_1&amp;sbmt=Vyhledat" xr:uid="{63FDD980-0131-4A0D-AA35-5287129E1B84}"/>
    <hyperlink ref="G299" r:id="rId221" display="http://iregistr.mpsv.cz/socreg/rozsirene_hledani_sluzby.do?si=3419852&amp;spo=&amp;spd=&amp;zn=&amp;srp=pdaz&amp;zak=&amp;zaok=&amp;zao=&amp;zau=&amp;pn=&amp;pic=&amp;SUBSESSION_ID=1488291248742_1&amp;sbmt=Vyhledat" xr:uid="{58BCCA22-B4E6-42F9-8089-F64F736D9DB5}"/>
    <hyperlink ref="G300" r:id="rId222" display="http://iregistr.mpsv.cz/socreg/rozsirene_hledani_sluzby.do?si=3754014&amp;spo=&amp;spd=&amp;zn=&amp;srp=pdaz&amp;zak=&amp;zaok=&amp;zao=&amp;zau=&amp;pn=&amp;pic=&amp;SUBSESSION_ID=1488291248742_1&amp;sbmt=Vyhledat" xr:uid="{D1FCF621-8FA9-4789-87FD-96A2A8CD3541}"/>
    <hyperlink ref="G295" r:id="rId223" display="http://iregistr.mpsv.cz/socreg/rozsirene_hledani_sluzby.do?si=4459761&amp;spo=&amp;spd=&amp;zn=&amp;srp=pdaz&amp;zak=&amp;zaok=&amp;zao=&amp;zau=&amp;pn=&amp;pic=&amp;SUBSESSION_ID=1488291248742_1&amp;sbmt=Vyhledat" xr:uid="{09BF9537-5758-452E-9009-6F3457B2CDD9}"/>
    <hyperlink ref="G293" r:id="rId224" display="http://iregistr.mpsv.cz/socreg/rozsirene_hledani_sluzby.do?si=4620794&amp;spo=&amp;spd=&amp;zn=&amp;srp=pdaz&amp;zak=&amp;zaok=&amp;zao=&amp;zau=&amp;pn=&amp;pic=&amp;SUBSESSION_ID=1488291248742_1&amp;sbmt=Vyhledat" xr:uid="{8AB60670-8BA1-451F-913F-41FBC80DF217}"/>
    <hyperlink ref="G294" r:id="rId225" display="http://iregistr.mpsv.cz/socreg/rozsirene_hledani_sluzby.do?si=6099842&amp;spo=&amp;spd=&amp;zn=&amp;srp=pdaz&amp;zak=&amp;zaok=&amp;zao=&amp;zau=&amp;pn=&amp;pic=&amp;SUBSESSION_ID=1488291248742_1&amp;sbmt=Vyhledat" xr:uid="{4F93BB52-E290-462B-820E-94445B16033F}"/>
    <hyperlink ref="G301" r:id="rId226" display="http://iregistr.mpsv.cz/socreg/rozsirene_hledani_sluzby.do?zn=&amp;zao=&amp;pic=&amp;zak=&amp;spd=&amp;spo=&amp;zaok=&amp;sbmt=Vyhledat&amp;zau=&amp;pn=&amp;si=6407791&amp;srp=pdaz&amp;SUBSESSION_ID=1488291621996_2" xr:uid="{E17350A2-29E9-4CB6-9010-571A81C5DE0F}"/>
    <hyperlink ref="G297" r:id="rId227" display="http://iregistr.mpsv.cz/socreg/rozsirene_hledani_sluzby.do?si=9082139&amp;spo=&amp;spd=&amp;zn=&amp;srp=pdaz&amp;zak=&amp;zaok=&amp;zao=&amp;zau=&amp;pn=&amp;pic=&amp;SUBSESSION_ID=1488291248742_1&amp;sbmt=Vyhledat" xr:uid="{EA90739A-99D9-4875-BFF5-979B68924BAA}"/>
    <hyperlink ref="G292" r:id="rId228" display="http://iregistr.mpsv.cz/socreg/rozsirene_hledani_sluzby.do?zn=&amp;zao=&amp;pic=&amp;zak=&amp;spd=&amp;spo=&amp;zaok=&amp;sbmt=Vyhledat&amp;zau=&amp;pn=&amp;si=9321014&amp;srp=pdaz&amp;SUBSESSION_ID=1488291672462_4" xr:uid="{A9B040FC-2378-42A6-B638-CCD17F032135}"/>
    <hyperlink ref="G298" r:id="rId229" display="http://iregistr.mpsv.cz/socreg/rozsirene_hledani_sluzby.do?si=9983492&amp;spo=&amp;spd=&amp;zn=&amp;srp=pdaz&amp;zak=&amp;zaok=&amp;zao=&amp;zau=&amp;pn=&amp;pic=&amp;SUBSESSION_ID=1488291248742_1&amp;sbmt=Vyhledat" xr:uid="{7F785E63-BA22-4820-98DF-C29B143619FF}"/>
    <hyperlink ref="G307" r:id="rId230" display="http://iregistr.mpsv.cz/socreg/rozsirene_hledani_sluzby.do?si=1083245&amp;spo=&amp;spd=&amp;zn=&amp;srp=pdaz&amp;zak=&amp;zaok=&amp;zao=&amp;zau=&amp;pn=&amp;pic=&amp;SUBSESSION_ID=1488291248742_1&amp;sbmt=Vyhledat" xr:uid="{7BCC336C-1AD0-442C-A22B-8E5008C64D89}"/>
    <hyperlink ref="G302" r:id="rId231" display="http://iregistr.mpsv.cz/socreg/rozsirene_hledani_sluzby.do?zn=&amp;zao=&amp;pic=&amp;zak=&amp;spd=&amp;spo=&amp;zaok=&amp;sbmt=Vyhledat&amp;zau=&amp;pn=&amp;si=1792050&amp;srp=pdaz&amp;SUBSESSION_ID=1488291908039_5" xr:uid="{B3A6E286-765D-428A-B13A-95758CDDB959}"/>
    <hyperlink ref="G304" r:id="rId232" display="http://iregistr.mpsv.cz/socreg/rozsirene_hledani_sluzby.do?zn=&amp;zao=&amp;pic=&amp;zak=&amp;spd=&amp;spo=&amp;zaok=&amp;sbmt=Vyhledat&amp;zau=&amp;pn=&amp;si=2166397&amp;srp=pdaz&amp;SUBSESSION_ID=1488291930898_6" xr:uid="{ED92A90B-82DD-421F-B888-485F60FF4748}"/>
    <hyperlink ref="G305" r:id="rId233" display="http://iregistr.mpsv.cz/socreg/rozsirene_hledani_sluzby.do?si=4718707&amp;spo=&amp;spd=&amp;zn=&amp;srp=pdaz&amp;zak=&amp;zaok=&amp;zao=&amp;zau=&amp;pn=&amp;pic=&amp;SUBSESSION_ID=1488291248742_1&amp;sbmt=Vyhledat" xr:uid="{0E69929E-FC62-4466-8C9E-C93607DB349D}"/>
    <hyperlink ref="G306" r:id="rId234" display="http://iregistr.mpsv.cz/socreg/rozsirene_hledani_sluzby.do?si=5909265&amp;spo=&amp;spd=&amp;zn=&amp;srp=pdaz&amp;zak=&amp;zaok=&amp;zao=&amp;zau=&amp;pn=&amp;pic=&amp;SUBSESSION_ID=1488291248742_1&amp;sbmt=Vyhledat" xr:uid="{DC5AFDE5-9851-41B4-8625-16DD57FDD1EF}"/>
    <hyperlink ref="G303" r:id="rId235" display="http://iregistr.mpsv.cz/socreg/rozsirene_hledani_sluzby.do?zn=&amp;zao=&amp;pic=&amp;zak=&amp;spd=&amp;spo=&amp;zaok=&amp;sbmt=Vyhledat&amp;zau=&amp;pn=&amp;si=9451160&amp;srp=pdaz&amp;SUBSESSION_ID=1488292009865_34" xr:uid="{D5267842-7251-4BA3-BF39-790E70F2763C}"/>
    <hyperlink ref="G308" r:id="rId236" display="http://iregistr.mpsv.cz/socreg/rozsirene_hledani_sluzby.do?si=4526900&amp;spo=&amp;spd=&amp;zn=&amp;srp=pdaz&amp;zak=&amp;zaok=&amp;zao=&amp;zau=&amp;pn=&amp;pic=&amp;SUBSESSION_ID=1488293014151_1&amp;sbmt=Vyhledat" xr:uid="{9CC7FC51-757D-429A-A904-3C916F5DEE71}"/>
    <hyperlink ref="G309" r:id="rId237" display="http://iregistr.mpsv.cz/socreg/rozsirene_hledani_sluzby.do?si=8508573&amp;spo=&amp;spd=&amp;zn=&amp;srp=pdaz&amp;zak=&amp;zaok=&amp;zao=&amp;zau=&amp;pn=&amp;pic=&amp;SUBSESSION_ID=1488293014151_1&amp;sbmt=Vyhledat" xr:uid="{87D89735-707B-408B-A71C-3658ABD41A7D}"/>
    <hyperlink ref="G311" r:id="rId238" display="http://iregistr.mpsv.cz/socreg/rozsirene_hledani_sluzby.do?si=9110422&amp;spo=&amp;spd=&amp;zn=&amp;srp=pdaz&amp;zak=&amp;zaok=&amp;zao=&amp;zau=&amp;pn=&amp;pic=&amp;SUBSESSION_ID=1488293014151_1&amp;sbmt=Vyhledat" xr:uid="{A602FEAB-B249-40ED-BEFA-1D61324EBB35}"/>
    <hyperlink ref="G291:G292" r:id="rId239" display="http://iregistr.mpsv.cz/socreg/rozsirene_hledani_sluzby.do?si=9622182&amp;spo=&amp;spd=&amp;zn=&amp;srp=pdaz&amp;zak=&amp;zaok=&amp;zao=&amp;zau=&amp;pn=&amp;pic=&amp;SUBSESSION_ID=1488293014151_1&amp;sbmt=Vyhledat" xr:uid="{64D4F4B2-82B2-4E66-9683-893DA1DC5480}"/>
    <hyperlink ref="G315" r:id="rId240" display="http://iregistr.mpsv.cz/socreg/rozsirene_hledani_sluzby.do?si=3577415&amp;spo=&amp;spd=&amp;zn=&amp;srp=pdaz&amp;zak=&amp;zaok=&amp;zao=&amp;zau=&amp;pn=&amp;pic=&amp;SUBSESSION_ID=1488293014151_1&amp;sbmt=Vyhledat" xr:uid="{3EA8CAA0-FAAC-4307-8D88-5B7FD51ABD28}"/>
    <hyperlink ref="G318" r:id="rId241" display="http://iregistr.mpsv.cz/socreg/rozsirene_hledani_sluzby.do?si=5924626&amp;spo=&amp;spd=&amp;zn=&amp;srp=pdaz&amp;zak=&amp;zaok=&amp;zao=&amp;zau=&amp;pn=&amp;pic=&amp;SUBSESSION_ID=1488293014151_1&amp;sbmt=Vyhledat" xr:uid="{BF49AE4A-DC6B-4F27-BCC3-5177DF2584E8}"/>
    <hyperlink ref="G312" r:id="rId242" display="http://iregistr.mpsv.cz/socreg/rozsirene_hledani_sluzby.do?zn=&amp;zao=&amp;pic=&amp;zak=&amp;spd=&amp;spo=&amp;zaok=&amp;sbmt=Vyhledat&amp;zau=&amp;pn=&amp;si=6004103&amp;srp=pdaz&amp;SUBSESSION_ID=1488293276708_35" xr:uid="{CC9A2626-AE16-4077-8D52-1F1FC791E9CB}"/>
    <hyperlink ref="G316" r:id="rId243" display="http://iregistr.mpsv.cz/socreg/rozsirene_hledani_sluzby.do?si=8981378&amp;spo=&amp;spd=&amp;zn=&amp;srp=pdaz&amp;zak=&amp;zaok=&amp;zao=&amp;zau=&amp;pn=&amp;pic=&amp;SUBSESSION_ID=1488293014151_1&amp;sbmt=Vyhledat" xr:uid="{4805FC7E-AD41-41AE-B115-BFF8C5618256}"/>
    <hyperlink ref="G321" r:id="rId244" display="http://iregistr.mpsv.cz/socreg/rozsirene_hledani_sluzby.do?zn=&amp;zao=&amp;pic=&amp;zak=&amp;spd=&amp;spo=&amp;zaok=&amp;sbmt=Vyhledat&amp;zau=&amp;pn=&amp;si=5550618&amp;srp=pdaz&amp;SUBSESSION_ID=1488293426854_2" xr:uid="{29F6FDB1-2422-4F33-AB23-C311286101C7}"/>
    <hyperlink ref="G322" r:id="rId245" display="http://iregistr.mpsv.cz/socreg/rozsirene_hledani_sluzby.do?si=6798291&amp;spo=&amp;spd=&amp;zn=&amp;srp=pdaz&amp;zak=&amp;zaok=&amp;zao=&amp;zau=&amp;pn=&amp;pic=&amp;SUBSESSION_ID=1488293406834_8&amp;sbmt=Vyhledat" xr:uid="{6693D251-7B5B-4C63-B3B4-27EAE18B2021}"/>
    <hyperlink ref="G323" r:id="rId246" display="http://iregistr.mpsv.cz/socreg/rozsirene_hledani_sluzby.do?si=6947606&amp;spo=&amp;spd=&amp;zn=&amp;srp=pdaz&amp;zak=&amp;zaok=&amp;zao=&amp;zau=&amp;pn=&amp;pic=&amp;SUBSESSION_ID=1488293406834_8&amp;sbmt=Vyhledat" xr:uid="{45C9C042-EF46-4B4E-A04D-799BA2873A76}"/>
    <hyperlink ref="G324" r:id="rId247" display="http://iregistr.mpsv.cz/socreg/rozsirene_hledani_sluzby.do?zn=&amp;zao=&amp;pic=&amp;zak=&amp;spd=&amp;spo=&amp;zaok=&amp;sbmt=Vyhledat&amp;zau=&amp;pn=&amp;si=7727959&amp;srp=pdaz&amp;SUBSESSION_ID=1488293485459_3" xr:uid="{6D40B2B4-6905-49BE-A661-F4E26B21FC30}"/>
    <hyperlink ref="G319" r:id="rId248" display="http://iregistr.mpsv.cz/socreg/rozsirene_hledani_sluzby.do?si=9453230&amp;spo=&amp;spd=&amp;zn=&amp;srp=pdaz&amp;zak=&amp;zaok=&amp;zao=&amp;zau=&amp;pn=&amp;pic=&amp;SUBSESSION_ID=1488293406834_8&amp;sbmt=Vyhledat" xr:uid="{5EEA60FC-BF21-49B7-8293-725E30CF98F4}"/>
    <hyperlink ref="G327" r:id="rId249" display="http://iregistr.mpsv.cz/socreg/rozsirene_hledani_sluzby.do?si=4473545&amp;spo=&amp;spd=&amp;zn=&amp;srp=pdaz&amp;zak=&amp;zaok=&amp;zao=&amp;zau=&amp;pn=&amp;pic=&amp;SUBSESSION_ID=1488293406834_8&amp;sbmt=Vyhledat" xr:uid="{634B411E-0EA0-49B1-B98A-40AFA6E6693A}"/>
    <hyperlink ref="G328" r:id="rId250" display="http://iregistr.mpsv.cz/socreg/rozsirene_hledani_sluzby.do?si=7371646&amp;spo=&amp;spd=&amp;zn=&amp;srp=pdaz&amp;zak=&amp;zaok=&amp;zao=&amp;zau=&amp;pn=&amp;pic=&amp;SUBSESSION_ID=1488293406834_8&amp;sbmt=Vyhledat" xr:uid="{7B9AE84E-7946-4517-B3F7-79190CE5AD80}"/>
    <hyperlink ref="G329" r:id="rId251" display="http://iregistr.mpsv.cz/socreg/rozsirene_hledani_sluzby.do?zn=&amp;zao=&amp;pic=&amp;zak=&amp;spd=&amp;spo=&amp;zaok=&amp;sbmt=Vyhledat&amp;zau=&amp;pn=&amp;si=7456323&amp;srp=pdaz&amp;SUBSESSION_ID=1488293740971_5" xr:uid="{FC37AE14-B95E-4503-A011-DA149B24B952}"/>
    <hyperlink ref="G326" r:id="rId252" display="http://iregistr.mpsv.cz/socreg/rozsirene_hledani_sluzby.do?zn=&amp;zao=&amp;pic=&amp;zak=&amp;spd=&amp;spo=&amp;zaok=&amp;sbmt=Vyhledat&amp;zau=&amp;pn=&amp;si=8969738&amp;srp=pdaz&amp;SUBSESSION_ID=1488293760980_6" xr:uid="{F1869A2F-C327-468E-A415-D3B82B979A41}"/>
    <hyperlink ref="G272" r:id="rId253" display="http://iregistr.mpsv.cz/socreg/rozsirene_hledani_sluzby.do?si=2261593&amp;spo=&amp;spd=&amp;zn=&amp;srp=pdaz&amp;zak=&amp;zaok=&amp;zao=&amp;zau=&amp;pn=&amp;pic=&amp;SUBSESSION_ID=1488294053995_7&amp;sbmt=Vyhledat" xr:uid="{EC067D16-6FFE-4BE7-816F-DB4A5754F79C}"/>
    <hyperlink ref="G273" r:id="rId254" display="http://iregistr.mpsv.cz/socreg/rozsirene_hledani_sluzby.do?zn=&amp;zao=&amp;pic=&amp;zak=&amp;spd=&amp;spo=&amp;zaok=&amp;sbmt=Vyhledat&amp;zau=&amp;pn=&amp;si=3044566&amp;srp=pdaz&amp;SUBSESSION_ID=1488294123315_10" xr:uid="{32CBE86C-98A1-48E6-9624-855665C29F1C}"/>
    <hyperlink ref="G274" r:id="rId255" display="http://iregistr.mpsv.cz/socreg/rozsirene_hledani_sluzby.do?zn=&amp;zao=&amp;pic=&amp;zak=&amp;spd=&amp;spo=&amp;zaok=&amp;sbmt=Vyhledat&amp;zau=&amp;pn=&amp;si=5904721&amp;srp=pdaz&amp;SUBSESSION_ID=1488294183249_12" xr:uid="{5464AE4E-6B2C-4A59-83AB-F81EE1F414CA}"/>
    <hyperlink ref="G277" r:id="rId256" display="http://iregistr.mpsv.cz/socreg/rozsirene_hledani_sluzby.do?zn=&amp;zao=&amp;pic=&amp;zak=&amp;spd=&amp;spo=&amp;zaok=&amp;sbmt=Vyhledat&amp;zau=&amp;pn=&amp;si=4134002&amp;srp=pdaz&amp;SUBSESSION_ID=1488294280894_14" xr:uid="{D21D015C-FD7A-4F01-89DA-9ED9050D4635}"/>
    <hyperlink ref="G275" r:id="rId257" display="http://iregistr.mpsv.cz/socreg/rozsirene_hledani_sluzby.do?zn=&amp;zao=&amp;pic=&amp;zak=&amp;spd=&amp;spo=&amp;zaok=&amp;sbmt=Vyhledat&amp;zau=&amp;pn=&amp;si=5878280&amp;srp=pdaz&amp;SUBSESSION_ID=1488294312788_16" xr:uid="{0CA3740A-29A5-4548-B4A5-1AA57CD5F09E}"/>
    <hyperlink ref="G279" r:id="rId258" display="http://iregistr.mpsv.cz/socreg/rozsirene_hledani_sluzby.do?si=3145373&amp;spo=&amp;spd=&amp;zn=&amp;srp=pdaz&amp;zak=&amp;zaok=&amp;zao=&amp;zau=&amp;pn=&amp;pic=&amp;SUBSESSION_ID=1488294745838_36&amp;sbmt=Vyhledat" xr:uid="{F4E7AC63-503E-4089-9E5F-C9019763CF61}"/>
    <hyperlink ref="G282" r:id="rId259" display="http://iregistr.mpsv.cz/socreg/rozsirene_hledani_sluzby.do?si=1106219&amp;spo=&amp;spd=&amp;zn=&amp;srp=pdaz&amp;zak=&amp;zaok=&amp;zao=&amp;zau=&amp;pn=&amp;pic=&amp;SUBSESSION_ID=1488351432295_1&amp;sbmt=Vyhledat" xr:uid="{6499A16C-B1D1-4B81-B050-7CB982877226}"/>
    <hyperlink ref="G283" r:id="rId260" display="http://iregistr.mpsv.cz/socreg/rozsirene_hledani_sluzby.do?si=2846826&amp;spo=&amp;spd=&amp;zn=&amp;srp=pdaz&amp;zak=&amp;zaok=&amp;zao=&amp;zau=&amp;pn=&amp;pic=&amp;SUBSESSION_ID=1488351432295_1&amp;sbmt=Vyhledat" xr:uid="{F4886B80-8E0A-490D-BF0C-8A1C0A3DA55E}"/>
    <hyperlink ref="G280" r:id="rId261" display="http://iregistr.mpsv.cz/socreg/rozsirene_hledani_sluzby.do?zn=&amp;zao=&amp;pic=&amp;zak=&amp;spd=&amp;spo=&amp;zaok=&amp;sbmt=Vyhledat&amp;zau=&amp;pn=&amp;si=3923580&amp;srp=pdaz&amp;SUBSESSION_ID=1488351612324_3" xr:uid="{3E5B1F03-7B66-491B-9819-3A16278305C0}"/>
    <hyperlink ref="G281" r:id="rId262" display="http://iregistr.mpsv.cz/socreg/rozsirene_hledani_sluzby.do?si=3962921&amp;spo=&amp;spd=&amp;zn=&amp;srp=pdaz&amp;zak=&amp;zaok=&amp;zao=&amp;zau=&amp;pn=&amp;pic=&amp;SUBSESSION_ID=1488351432295_1&amp;sbmt=Vyhledat" xr:uid="{755DAF4C-E08F-48AC-8F73-3A2D4E2BCAD7}"/>
    <hyperlink ref="G284" r:id="rId263" display="http://iregistr.mpsv.cz/socreg/rozsirene_hledani_sluzby.do?zn=&amp;zao=&amp;pic=&amp;zak=&amp;spd=&amp;spo=&amp;zaok=&amp;sbmt=Vyhledat&amp;zau=&amp;pn=&amp;si=4751683&amp;srp=pdaz&amp;SUBSESSION_ID=1488351652766_4" xr:uid="{E3697CAA-8DD1-4F9D-8935-8ECC9607FA2F}"/>
    <hyperlink ref="G285" r:id="rId264" display="http://iregistr.mpsv.cz/socreg/rozsirene_hledani_sluzby.do?si=4186092&amp;spo=&amp;spd=&amp;zn=&amp;srp=pdaz&amp;zak=&amp;zaok=&amp;zao=&amp;zau=&amp;pn=&amp;pic=&amp;SUBSESSION_ID=1488351432295_1&amp;sbmt=Vyhledat" xr:uid="{43ED22B6-76A8-418E-ADA4-703AFFEE579B}"/>
    <hyperlink ref="G286" r:id="rId265" display="http://iregistr.mpsv.cz/socreg/rozsirene_hledani_sluzby.do?si=1064953&amp;spo=&amp;spd=&amp;zn=&amp;srp=pdaz&amp;zak=&amp;zaok=&amp;zao=&amp;zau=&amp;pn=&amp;pic=&amp;SUBSESSION_ID=1488351432295_1&amp;sbmt=Vyhledat" xr:uid="{62C35C8B-EA42-4162-9FDF-3C38470E19E0}"/>
    <hyperlink ref="G287" r:id="rId266" display="http://iregistr.mpsv.cz/socreg/rozsirene_hledani_sluzby.do?zn=&amp;zao=&amp;pic=&amp;zak=&amp;spd=&amp;spo=&amp;zaok=&amp;sbmt=Vyhledat&amp;zau=&amp;pn=&amp;si=5094785&amp;srp=pdaz&amp;SUBSESSION_ID=1488351898898_5" xr:uid="{1BBD2463-14F9-4CAC-B2CC-E37B0FBEBB49}"/>
    <hyperlink ref="G330" r:id="rId267" display="http://iregistr.mpsv.cz/socreg/rozsirene_hledani_sluzby.do?zn=&amp;zao=&amp;pic=&amp;zak=&amp;spd=&amp;spo=&amp;zaok=&amp;sbmt=Vyhledat&amp;zau=&amp;pn=&amp;si=1612017&amp;srp=pdaz&amp;SUBSESSION_ID=1488352339748_3" xr:uid="{D37FBF19-A252-43B7-8318-170BBD244D80}"/>
    <hyperlink ref="G333" r:id="rId268" display="http://iregistr.mpsv.cz/socreg/rozsirene_hledani_sluzby.do?zn=&amp;zao=&amp;pic=&amp;zak=&amp;spd=&amp;spo=&amp;zaok=&amp;sbmt=Vyhledat&amp;zau=&amp;pn=&amp;si=3819128&amp;srp=pdaz&amp;SUBSESSION_ID=1488352356972_4" xr:uid="{B60842B2-2713-460D-86CA-9279B59A12D7}"/>
    <hyperlink ref="G332" r:id="rId269" display="http://iregistr.mpsv.cz/socreg/rozsirene_hledani_sluzby.do?zn=&amp;zao=&amp;pic=&amp;zak=&amp;spd=&amp;spo=&amp;zaok=&amp;sbmt=Vyhledat&amp;zau=&amp;pn=&amp;si=5792238&amp;srp=pdaz&amp;SUBSESSION_ID=1488352376911_5" xr:uid="{A504BECE-C5F7-464E-A101-95AAF2070818}"/>
    <hyperlink ref="G331" r:id="rId270" display="http://iregistr.mpsv.cz/socreg/rozsirene_hledani_sluzby.do?zn=&amp;zao=&amp;pic=&amp;zak=&amp;spd=&amp;spo=&amp;zaok=&amp;sbmt=Vyhledat&amp;zau=&amp;pn=&amp;si=6018085&amp;srp=pdaz&amp;SUBSESSION_ID=1488352414812_6" xr:uid="{91D8D4CA-8E49-4F30-B097-43617E39B87A}"/>
    <hyperlink ref="G334" r:id="rId271" display="http://iregistr.mpsv.cz/socreg/rozsirene_hledani_sluzby.do?si=9976890&amp;spo=&amp;spd=&amp;zn=&amp;srp=pdaz&amp;zak=&amp;zaok=&amp;zao=&amp;zau=&amp;pn=&amp;pic=&amp;SUBSESSION_ID=1488352192356_7&amp;sbmt=Vyhledat" xr:uid="{356D480D-D630-42CF-A8A4-4AB2921EA840}"/>
    <hyperlink ref="G337" r:id="rId272" display="http://iregistr.mpsv.cz/socreg/rozsirene_hledani_sluzby.do?zn=&amp;zao=&amp;pic=&amp;zak=&amp;spd=&amp;spo=&amp;zaok=&amp;sbmt=Vyhledat&amp;zau=&amp;pn=&amp;si=6907277&amp;srp=pdaz&amp;SUBSESSION_ID=1488352601209_7" xr:uid="{ACABC1EE-CCC0-442B-ABD4-FB36BC728117}"/>
    <hyperlink ref="G335" r:id="rId273" display="http://iregistr.mpsv.cz/socreg/rozsirene_hledani_sluzby.do?zn=&amp;zao=&amp;pic=&amp;zak=&amp;spd=&amp;spo=&amp;zaok=&amp;sbmt=Vyhledat&amp;zau=&amp;pn=&amp;si=8074825&amp;srp=pdaz&amp;SUBSESSION_ID=1488352622643_8" xr:uid="{947E7C1E-2358-454C-B812-5689DA96FC90}"/>
    <hyperlink ref="G338" r:id="rId274" display="http://iregistr.mpsv.cz/socreg/rozsirene_hledani_sluzby.do?si=9180475&amp;spo=&amp;spd=&amp;zn=&amp;srp=pdaz&amp;zak=&amp;zaok=&amp;zao=&amp;zau=&amp;pn=&amp;pic=&amp;SUBSESSION_ID=1488352192356_7&amp;sbmt=Vyhledat" xr:uid="{2AEE7D75-D08F-4F71-B709-54971161B979}"/>
    <hyperlink ref="G336" r:id="rId275" display="http://iregistr.mpsv.cz/socreg/rozsirene_hledani_sluzby.do?zn=&amp;zao=&amp;zak=&amp;pic=&amp;spo=&amp;spd=&amp;zaok=&amp;sbmt=Vyhledat&amp;pn=&amp;zau=&amp;si=9511020&amp;srp=pdaz&amp;SUBSESSION_ID=1488352658755_9" xr:uid="{EDC96572-F895-4583-B59A-8F24A2A566FB}"/>
    <hyperlink ref="G340" r:id="rId276" display="http://iregistr.mpsv.cz/socreg/rozsirene_hledani_sluzby.do?zn=&amp;zao=&amp;pic=&amp;zak=&amp;spd=&amp;spo=&amp;zaok=&amp;sbmt=Vyhledat&amp;zau=&amp;pn=&amp;si=1052293&amp;srp=pdaz&amp;SUBSESSION_ID=1488355318074_2" xr:uid="{CC4E641B-1B5A-4663-B8FF-FBBE1270D967}"/>
    <hyperlink ref="G342" r:id="rId277" display="http://iregistr.mpsv.cz/socreg/rozsirene_hledani_sluzby.do?zn=&amp;zao=&amp;zak=&amp;pic=&amp;spo=&amp;spd=&amp;zaok=&amp;sbmt=Vyhledat&amp;pn=&amp;zau=&amp;si=7149586&amp;srp=pdaz&amp;SUBSESSION_ID=1488355335119_1" xr:uid="{0011397E-FE49-4508-9892-2F87C7D5272F}"/>
    <hyperlink ref="G341" r:id="rId278" display="http://iregistr.mpsv.cz/socreg/rozsirene_hledani_sluzby.do?zn=&amp;zao=&amp;pic=&amp;zak=&amp;spd=&amp;spo=&amp;zaok=&amp;sbmt=Vyhledat&amp;zau=&amp;pn=&amp;si=7829424&amp;srp=pdaz&amp;SUBSESSION_ID=1488355351755_3" xr:uid="{9777295B-78F1-4274-989A-D362017F86C0}"/>
    <hyperlink ref="G343" r:id="rId279" display="http://iregistr.mpsv.cz/socreg/rozsirene_hledani_sluzby.do?si=1128473&amp;spo=&amp;spd=&amp;zn=&amp;srp=pdaz&amp;zak=&amp;zaok=&amp;zao=&amp;zau=&amp;pn=&amp;pic=&amp;SUBSESSION_ID=1488355522607_2&amp;sbmt=Vyhledat" xr:uid="{7CF8A67E-F43A-4808-8252-7622E408A312}"/>
    <hyperlink ref="G344" r:id="rId280" display="http://iregistr.mpsv.cz/socreg/rozsirene_hledani_sluzby.do?zn=&amp;zao=&amp;zak=&amp;pic=&amp;spo=&amp;spd=&amp;zaok=&amp;sbmt=Vyhledat&amp;pn=&amp;zau=&amp;si=7402278&amp;srp=pdaz&amp;SUBSESSION_ID=1488355542338_4" xr:uid="{D6BB86DF-4C60-45B8-AB37-92206C3D67F3}"/>
    <hyperlink ref="G345" r:id="rId281" display="http://iregistr.mpsv.cz/socreg/rozsirene_hledani_sluzby.do?zn=&amp;zao=&amp;pic=&amp;zak=&amp;spd=&amp;spo=&amp;zaok=&amp;sbmt=Vyhledat&amp;zau=&amp;pn=&amp;si=6946625&amp;srp=pdaz&amp;SUBSESSION_ID=1488355581259_5" xr:uid="{C208025F-5903-4B5F-A65A-FAD6538056C0}"/>
    <hyperlink ref="G346" r:id="rId282" display="http://iregistr.mpsv.cz/socreg/rozsirene_hledani_sluzby.do?si=3101074&amp;spo=&amp;spd=&amp;zn=&amp;srp=pdaz&amp;zak=&amp;zaok=&amp;zao=&amp;zau=&amp;pn=&amp;pic=&amp;SUBSESSION_ID=1488355522607_2&amp;sbmt=Vyhledat" xr:uid="{19B39685-A7F4-4F1C-99CD-E9947220861C}"/>
    <hyperlink ref="G348" r:id="rId283" display="http://iregistr.mpsv.cz/socreg/rozsirene_hledani_sluzby.do?si=2073130&amp;spo=&amp;spd=&amp;zn=&amp;srp=pdaz&amp;zak=&amp;zaok=&amp;zao=&amp;zau=&amp;pn=&amp;pic=&amp;SUBSESSION_ID=1488355522607_2&amp;sbmt=Vyhledat" xr:uid="{310C209E-7F5E-4994-A294-6CC6D354A679}"/>
    <hyperlink ref="G349" r:id="rId284" display="http://iregistr.mpsv.cz/socreg/rozsirene_hledani_sluzby.do?si=6765358&amp;spo=&amp;spd=&amp;zn=&amp;srp=pdaz&amp;zak=&amp;zaok=&amp;zao=&amp;zau=&amp;pn=&amp;pic=&amp;SUBSESSION_ID=1488355522607_2&amp;sbmt=Vyhledat" xr:uid="{5BFDE669-DF1C-4075-9924-97B1461462ED}"/>
    <hyperlink ref="G347" r:id="rId285" display="http://iregistr.mpsv.cz/socreg/rozsirene_hledani_sluzby.do?zn=&amp;zao=&amp;pic=&amp;zak=&amp;spd=&amp;spo=&amp;zaok=&amp;sbmt=Vyhledat&amp;zau=&amp;pn=&amp;si=9126372&amp;srp=pdaz&amp;SUBSESSION_ID=1488355770217_6" xr:uid="{50E4392D-003F-4335-B301-3E8A90A6F250}"/>
    <hyperlink ref="G351" r:id="rId286" display="http://iregistr.mpsv.cz/socreg/rozsirene_hledani_sluzby.do?zn=&amp;zao=&amp;pic=&amp;zak=&amp;spd=&amp;spo=&amp;zaok=&amp;sbmt=Vyhledat&amp;zau=&amp;pn=&amp;si=4901864&amp;srp=pdaz&amp;SUBSESSION_ID=1488355894180_7" xr:uid="{14CDC208-46A3-4665-8232-E4C2FC407F8F}"/>
    <hyperlink ref="G352" r:id="rId287" display="http://iregistr.mpsv.cz/socreg/rozsirene_hledani_sluzby.do?si=7282685&amp;spo=&amp;spd=&amp;zn=&amp;srp=pdaz&amp;zak=&amp;zaok=&amp;zao=&amp;zau=&amp;pn=&amp;pic=&amp;SUBSESSION_ID=1488355522607_2&amp;sbmt=Vyhledat" xr:uid="{ACB6E79E-8DFE-4A70-95B6-3051E54070E4}"/>
    <hyperlink ref="G350" r:id="rId288" display="http://iregistr.mpsv.cz/socreg/rozsirene_hledani_sluzby.do?si=8904784&amp;spo=&amp;spd=&amp;zn=&amp;srp=pdaz&amp;zak=&amp;zaok=&amp;zao=&amp;zau=&amp;pn=&amp;pic=&amp;SUBSESSION_ID=1488355522607_2&amp;sbmt=Vyhledat" xr:uid="{28BD8F05-FA0A-4773-9251-082AD6810DD2}"/>
    <hyperlink ref="G354" r:id="rId289" display="http://iregistr.mpsv.cz/socreg/rozsirene_hledani_sluzby.do?zn=&amp;zao=&amp;pic=&amp;zak=&amp;spd=&amp;spo=&amp;zaok=&amp;sbmt=Vyhledat&amp;zau=&amp;pn=&amp;si=1412381&amp;srp=pdaz&amp;SUBSESSION_ID=1488355983440_8" xr:uid="{71F16789-5787-4701-8215-C622F0332AE6}"/>
    <hyperlink ref="G353" r:id="rId290" display="http://iregistr.mpsv.cz/socreg/rozsirene_hledani_sluzby.do?zn=&amp;zao=&amp;pic=&amp;zak=&amp;spd=&amp;spo=&amp;zaok=&amp;sbmt=Vyhledat&amp;zau=&amp;pn=&amp;si=3088779&amp;srp=pdaz&amp;SUBSESSION_ID=1488355999652_9" xr:uid="{315C6829-798B-43E0-9BDF-AEFAA26BF576}"/>
    <hyperlink ref="G356" r:id="rId291" display="http://iregistr.mpsv.cz/socreg/rozsirene_hledani_sluzby.do?si=1951334&amp;spo=&amp;spd=&amp;zn=&amp;srp=pdaz&amp;zak=&amp;zaok=&amp;zao=&amp;zau=&amp;pn=&amp;pic=&amp;SUBSESSION_ID=1488355522607_2&amp;sbmt=Vyhledat" xr:uid="{472579D4-F3C7-41D6-A1CB-F84981BB8A84}"/>
    <hyperlink ref="G359" r:id="rId292" display="http://iregistr.mpsv.cz/socreg/rozsirene_hledani_sluzby.do?si=5220579&amp;spo=&amp;spd=&amp;zn=&amp;srp=pdaz&amp;zak=&amp;zaok=&amp;zao=&amp;zau=&amp;pn=&amp;pic=&amp;SUBSESSION_ID=1488355522607_2&amp;sbmt=Vyhledat" xr:uid="{675E9839-1786-48C4-B180-DA2622B770A5}"/>
    <hyperlink ref="G357" r:id="rId293" display="http://iregistr.mpsv.cz/socreg/rozsirene_hledani_sluzby.do?zn=&amp;zao=&amp;zak=&amp;pic=&amp;spo=&amp;spd=&amp;zaok=&amp;sbmt=Vyhledat&amp;pn=&amp;zau=&amp;si=8169226&amp;srp=pdaz&amp;SUBSESSION_ID=1488356258800_12" xr:uid="{D5C5A48D-73C6-4691-A4CE-8FDC1DE2CE4C}"/>
    <hyperlink ref="G358" r:id="rId294" display="http://iregistr.mpsv.cz/socreg/rozsirene_hledani_sluzby.do?si=8677202&amp;spo=&amp;spd=&amp;zn=&amp;srp=pdaz&amp;zak=&amp;zaok=&amp;zao=&amp;zau=&amp;pn=&amp;pic=&amp;SUBSESSION_ID=1488355522607_2&amp;sbmt=Vyhledat" xr:uid="{79890EEB-872E-4CBD-82D6-D62DA0F6CA7B}"/>
    <hyperlink ref="G361" r:id="rId295" display="http://iregistr.mpsv.cz/socreg/rozsirene_hledani_sluzby.do?si=1554346&amp;spo=&amp;spd=&amp;zn=&amp;srp=pdaz&amp;zak=&amp;zaok=&amp;zao=&amp;zau=&amp;pn=&amp;pic=&amp;SUBSESSION_ID=1488355522607_2&amp;sbmt=Vyhledat" xr:uid="{A14B69CC-655A-4049-BFFF-495BDD2FEB0A}"/>
    <hyperlink ref="G362" r:id="rId296" display="http://iregistr.mpsv.cz/socreg/rozsirene_hledani_sluzby.do?si=5520871&amp;spo=&amp;spd=&amp;zn=&amp;srp=pdaz&amp;zak=&amp;zaok=&amp;zao=&amp;zau=&amp;pn=&amp;pic=&amp;SUBSESSION_ID=1488355522607_2&amp;sbmt=Vyhledat" xr:uid="{CEFE1183-9EF3-4156-A756-4AD432041378}"/>
    <hyperlink ref="G360" r:id="rId297" display="http://iregistr.mpsv.cz/socreg/rozsirene_hledani_sluzby.do?si=9424689&amp;spo=&amp;spd=&amp;zn=&amp;srp=pdaz&amp;zak=&amp;zaok=&amp;zao=&amp;zau=&amp;pn=&amp;pic=&amp;SUBSESSION_ID=1488355522607_2&amp;sbmt=Vyhledat" xr:uid="{D4F19E56-BBAB-4197-99EE-FABB98BB40D2}"/>
    <hyperlink ref="G366" r:id="rId298" display="http://iregistr.mpsv.cz/socreg/rozsirene_hledani_sluzby.do?zn=&amp;zao=&amp;zak=&amp;pic=&amp;spo=&amp;spd=&amp;zaok=&amp;sbmt=Vyhledat&amp;pn=&amp;zau=&amp;si=1826001&amp;srp=pdaz&amp;SUBSESSION_ID=1488356511294_1" xr:uid="{46CAC914-6E4F-4713-B965-F182D840EEF7}"/>
    <hyperlink ref="G367" r:id="rId299" display="http://iregistr.mpsv.cz/socreg/rozsirene_hledani_sluzby.do?zn=&amp;zao=&amp;pic=&amp;zak=&amp;spd=&amp;spo=&amp;zaok=&amp;sbmt=Vyhledat&amp;zau=&amp;pn=&amp;si=3281824&amp;srp=pdaz&amp;SUBSESSION_ID=1488356527049_2" xr:uid="{31A63401-C7F4-4DA9-B384-0219767CA9D7}"/>
    <hyperlink ref="G368" r:id="rId300" display="http://iregistr.mpsv.cz/socreg/rozsirene_hledani_sluzby.do?zn=&amp;zao=&amp;pic=&amp;zak=&amp;spd=&amp;spo=&amp;zaok=&amp;sbmt=Vyhledat&amp;zau=&amp;pn=&amp;si=5321784&amp;srp=pdaz&amp;SUBSESSION_ID=1488356543305_3" xr:uid="{046A873C-1C29-4DC4-A7F1-59D4E5C5C139}"/>
    <hyperlink ref="G363" r:id="rId301" display="http://iregistr.mpsv.cz/socreg/rozsirene_hledani_sluzby.do?zn=&amp;zao=&amp;pic=&amp;zak=&amp;spd=&amp;spo=&amp;zaok=&amp;sbmt=Vyhledat&amp;zau=&amp;pn=&amp;si=5393620&amp;srp=pdaz&amp;SUBSESSION_ID=1488356559427_1" xr:uid="{DC6CE549-0FAF-43AA-81FA-9010527D5991}"/>
    <hyperlink ref="G364" r:id="rId302" display="http://iregistr.mpsv.cz/socreg/rozsirene_hledani_sluzby.do?zn=&amp;zao=&amp;pic=&amp;zak=&amp;spd=&amp;spo=&amp;zaok=&amp;sbmt=Vyhledat&amp;zau=&amp;pn=&amp;si=5490855&amp;srp=pdaz&amp;SUBSESSION_ID=1488356580062_4" xr:uid="{FF5EA584-8DB7-4999-ABFA-296248AE9D79}"/>
    <hyperlink ref="G369" r:id="rId303" display="http://iregistr.mpsv.cz/socreg/rozsirene_hledani_sluzby.do?zn=&amp;zao=&amp;pic=&amp;zak=&amp;spd=&amp;spo=&amp;zaok=&amp;sbmt=Vyhledat&amp;zau=&amp;pn=&amp;si=5708945&amp;srp=pdaz&amp;SUBSESSION_ID=1488356597023_2" xr:uid="{5B5D5CBB-AF3E-4384-9019-15530401FB0A}"/>
    <hyperlink ref="G365" r:id="rId304" display="http://iregistr.mpsv.cz/socreg/rozsirene_hledani_sluzby.do?zn=&amp;zao=&amp;pic=&amp;zak=&amp;spd=&amp;spo=&amp;zaok=&amp;sbmt=Vyhledat&amp;zau=&amp;pn=&amp;si=9675339&amp;srp=pdaz&amp;SUBSESSION_ID=1488356635126_3" xr:uid="{31347220-1848-4CCE-819A-CBD5E1543D91}"/>
    <hyperlink ref="G371" r:id="rId305" display="http://iregistr.mpsv.cz/socreg/rozsirene_hledani_sluzby.do?si=5361326&amp;spo=&amp;spd=&amp;zn=&amp;srp=pdaz&amp;zak=&amp;zaok=&amp;zao=&amp;zau=&amp;pn=&amp;pic=&amp;SUBSESSION_ID=1488357908810_13&amp;sbmt=Vyhledat" xr:uid="{208890CA-E725-48FF-B14B-63E3F89A89C4}"/>
    <hyperlink ref="G370" r:id="rId306" display="http://iregistr.mpsv.cz/socreg/rozsirene_hledani_sluzby.do?si=7030099&amp;spo=&amp;spd=&amp;zn=&amp;srp=pdaz&amp;zak=&amp;zaok=&amp;zao=&amp;zau=&amp;pn=&amp;pic=&amp;SUBSESSION_ID=1488357908810_13&amp;sbmt=Vyhledat" xr:uid="{9E3F5CB1-F6CF-4470-BB7E-DD49A2514715}"/>
    <hyperlink ref="G380" r:id="rId307" display="http://iregistr.mpsv.cz/socreg/rozsirene_hledani_sluzby.do?si=2656881&amp;spo=&amp;spd=&amp;zn=&amp;srp=pdaz&amp;zak=&amp;zaok=&amp;zao=&amp;zau=&amp;pn=&amp;pic=&amp;SUBSESSION_ID=1488357908810_13&amp;sbmt=Vyhledat" xr:uid="{73754B7D-7B64-45C6-ABA8-A75AC7E65E73}"/>
    <hyperlink ref="G374" r:id="rId308" display="http://iregistr.mpsv.cz/socreg/rozsirene_hledani_sluzby.do?zn=&amp;zao=&amp;pic=&amp;zak=&amp;spd=&amp;spo=&amp;zaok=&amp;sbmt=Vyhledat&amp;zau=&amp;pn=&amp;si=4498267&amp;srp=pdaz&amp;SUBSESSION_ID=1488358155345_4" xr:uid="{89AA5A66-8DB1-47A0-A2E6-193C6F1D8084}"/>
    <hyperlink ref="G379" r:id="rId309" display="http://iregistr.mpsv.cz/socreg/rozsirene_hledani_sluzby.do?zn=&amp;zao=&amp;pic=&amp;zak=&amp;spd=&amp;spo=&amp;zaok=&amp;sbmt=Vyhledat&amp;zau=&amp;pn=&amp;si=5877715&amp;srp=pdaz&amp;SUBSESSION_ID=1488358172063_5" xr:uid="{049769D9-1BE3-494E-85B1-3E6BED29AD33}"/>
    <hyperlink ref="G459" r:id="rId310" display="http://iregistr.mpsv.cz/socreg/rozsirene_hledani_sluzby.do?si=9080177&amp;spo=&amp;spd=&amp;zn=&amp;srp=pdaz&amp;zak=&amp;zaok=&amp;zao=&amp;zau=&amp;pn=&amp;pic=&amp;SUBSESSION_ID=1488358825919_6&amp;sbmt=Vyhledat" xr:uid="{75CF3B17-AF37-4CB5-AB6D-4335B68BB72B}"/>
    <hyperlink ref="G381" r:id="rId311" display="http://iregistr.mpsv.cz/socreg/rozsirene_hledani_sluzby.do?zn=&amp;zao=&amp;pic=&amp;zak=&amp;spd=&amp;spo=&amp;zaok=&amp;sbmt=Vyhledat&amp;zau=&amp;pn=&amp;si=7515682&amp;srp=pdaz&amp;SUBSESSION_ID=1488358894031_15" xr:uid="{04C6386F-5D77-4AD9-B388-A315A61E1C40}"/>
    <hyperlink ref="G382" r:id="rId312" display="http://iregistr.mpsv.cz/socreg/rozsirene_hledani_sluzby.do?zn=&amp;zao=&amp;pic=&amp;zak=&amp;spd=&amp;spo=&amp;zaok=&amp;sbmt=Vyhledat&amp;zau=&amp;pn=&amp;si=5005680&amp;srp=pdaz&amp;SUBSESSION_ID=1488358982352_16" xr:uid="{B704FDFE-3D65-4111-B005-9E2F660DF553}"/>
    <hyperlink ref="G383" r:id="rId313" display="http://iregistr.mpsv.cz/socreg/rozsirene_hledani_sluzby.do?zn=&amp;zao=&amp;pic=&amp;zak=&amp;spd=&amp;spo=&amp;zaok=&amp;sbmt=Vyhledat&amp;zau=&amp;pn=&amp;si=4402486&amp;srp=pdaz&amp;SUBSESSION_ID=1488359016154_17" xr:uid="{5CAA551D-DCDB-49EB-941E-1432BCECAAB6}"/>
    <hyperlink ref="G384" r:id="rId314" display="http://iregistr.mpsv.cz/socreg/rozsirene_hledani_sluzby.do?zn=&amp;zao=&amp;pic=&amp;zak=&amp;spd=&amp;spo=&amp;zaok=&amp;sbmt=Vyhledat&amp;zau=&amp;pn=&amp;si=3645408&amp;srp=pdaz&amp;SUBSESSION_ID=1488359082191_18" xr:uid="{2A67DE99-847E-47C1-9B58-77D03FAF9ACE}"/>
    <hyperlink ref="G385" r:id="rId315" display="http://iregistr.mpsv.cz/socreg/rozsirene_hledani_sluzby.do?si=3426045&amp;spo=&amp;spd=&amp;zn=&amp;srp=pdaz&amp;zak=&amp;zaok=&amp;zao=&amp;zau=&amp;pn=&amp;pic=&amp;SUBSESSION_ID=1488358825919_6&amp;sbmt=Vyhledat" xr:uid="{96205E6F-1754-41E6-9AB1-245EA9F38C17}"/>
    <hyperlink ref="G387" r:id="rId316" display="http://iregistr.mpsv.cz/socreg/rozsirene_hledani_sluzby.do?si=4433549&amp;spo=&amp;spd=&amp;zn=&amp;srp=pdaz&amp;zak=&amp;zaok=&amp;zao=&amp;zau=&amp;pn=&amp;pic=&amp;SUBSESSION_ID=1488358825919_6&amp;sbmt=Vyhledat" xr:uid="{4118429B-A3A0-4A29-941A-0A284BEC49FB}"/>
    <hyperlink ref="G386" r:id="rId317" display="http://iregistr.mpsv.cz/socreg/rozsirene_hledani_sluzby.do?si=5389511&amp;spo=&amp;spd=&amp;zn=&amp;srp=pdaz&amp;zak=&amp;zaok=&amp;zao=&amp;zau=&amp;pn=&amp;pic=&amp;SUBSESSION_ID=1488358825919_6&amp;sbmt=Vyhledat" xr:uid="{C62AD6EB-53E6-4F0C-A3D3-A760F97F4C2B}"/>
    <hyperlink ref="G388" r:id="rId318" display="http://iregistr.mpsv.cz/socreg/rozsirene_hledani_sluzby.do?si=4868204&amp;spo=&amp;spd=&amp;zn=&amp;srp=pdaz&amp;zak=&amp;zaok=&amp;zao=&amp;zau=&amp;pn=&amp;pic=&amp;SUBSESSION_ID=1488358825919_6&amp;sbmt=Vyhledat" xr:uid="{82FAD6D2-8D8B-4BAF-A260-EAC927961249}"/>
    <hyperlink ref="G390" r:id="rId319" display="http://iregistr.mpsv.cz/socreg/rozsirene_hledani_sluzby.do?si=4206859&amp;spo=&amp;spd=&amp;zn=&amp;srp=pdaz&amp;zak=&amp;zaok=&amp;zao=&amp;zau=&amp;pn=&amp;pic=&amp;SUBSESSION_ID=1488358825919_6&amp;sbmt=Vyhledat" xr:uid="{4D6913DE-AC20-423B-8516-90D7ADD69E77}"/>
    <hyperlink ref="G393" r:id="rId320" display="http://iregistr.mpsv.cz/socreg/rozsirene_hledani_sluzby.do?zn=&amp;zao=&amp;pic=&amp;zak=&amp;spd=&amp;spo=&amp;zaok=&amp;sbmt=Vyhledat&amp;zau=&amp;pn=&amp;si=5570843&amp;srp=pdaz&amp;SUBSESSION_ID=1488359348906_19" xr:uid="{3EE7C347-6B81-4CCE-A0D4-145798C7BB37}"/>
    <hyperlink ref="G391" r:id="rId321" display="http://iregistr.mpsv.cz/socreg/rozsirene_hledani_sluzby.do?zn=&amp;zao=&amp;pic=&amp;zak=&amp;spd=&amp;spo=&amp;zaok=&amp;sbmt=Vyhledat&amp;zau=&amp;pn=&amp;si=5657832&amp;srp=pdaz&amp;SUBSESSION_ID=1488359364604_20" xr:uid="{F025F3BA-6A58-45F0-94AC-DB9FEE2CC22C}"/>
    <hyperlink ref="G392" r:id="rId322" display="http://iregistr.mpsv.cz/socreg/rozsirene_hledani_sluzby.do?zn=&amp;zao=&amp;pic=&amp;zak=&amp;spd=&amp;spo=&amp;zaok=&amp;sbmt=Vyhledat&amp;zau=&amp;pn=&amp;si=7182053&amp;srp=pdaz&amp;SUBSESSION_ID=1488359381386_21" xr:uid="{B11BFBE7-F0F9-43B8-A8C3-D583B08FDDA7}"/>
    <hyperlink ref="G394" r:id="rId323" display="http://iregistr.mpsv.cz/socreg/rozsirene_hledani_sluzby.do?zn=&amp;zao=&amp;pic=&amp;zak=&amp;spd=&amp;spo=&amp;zaok=&amp;sbmt=Vyhledat&amp;zau=&amp;pn=&amp;si=6611945&amp;srp=pdaz&amp;SUBSESSION_ID=1488359467078_22" xr:uid="{D0FB0BF9-AE9F-4076-8C6F-53884632AE9E}"/>
    <hyperlink ref="G395" r:id="rId324" display="http://iregistr.mpsv.cz/socreg/rozsirene_hledani_sluzby.do?zn=&amp;zao=&amp;pic=&amp;zak=&amp;spd=&amp;spo=&amp;zaok=&amp;sbmt=Vyhledat&amp;zau=&amp;pn=&amp;si=6566164&amp;srp=pdaz&amp;SUBSESSION_ID=1488359510668_23" xr:uid="{B6BD06B6-1FE4-48B5-B9A5-F117BA6D34C7}"/>
    <hyperlink ref="G396" r:id="rId325" display="http://iregistr.mpsv.cz/socreg/rozsirene_hledani_sluzby.do?si=1493267&amp;spo=&amp;spd=&amp;zn=&amp;srp=pdaz&amp;zak=&amp;zaok=&amp;zao=&amp;zau=&amp;pn=&amp;pic=&amp;SUBSESSION_ID=1488358825919_6&amp;sbmt=Vyhledat" xr:uid="{D89C0D59-841B-4E94-A661-82E36C6E82E7}"/>
    <hyperlink ref="G397" r:id="rId326" display="http://iregistr.mpsv.cz/socreg/rozsirene_hledani_sluzby.do?zn=&amp;zao=&amp;pic=&amp;zak=&amp;spd=&amp;spo=&amp;zaok=&amp;sbmt=Vyhledat&amp;zau=&amp;pn=&amp;si=6640819&amp;srp=pdaz&amp;SUBSESSION_ID=1488359643258_24" xr:uid="{3C76F91E-7C09-4C8E-AD9A-728135E68C97}"/>
    <hyperlink ref="G398" r:id="rId327" display="http://iregistr.mpsv.cz/socreg/rozsirene_hledani_sluzby.do?si=8210005&amp;spo=&amp;spd=&amp;zn=&amp;srp=pdaz&amp;zak=&amp;zaok=&amp;zao=&amp;zau=&amp;pn=&amp;pic=&amp;SUBSESSION_ID=1488358825919_6&amp;sbmt=Vyhledat" xr:uid="{15B9CB52-9248-4D4E-9919-95B5A68853F2}"/>
    <hyperlink ref="G399" r:id="rId328" display="http://iregistr.mpsv.cz/socreg/rozsirene_hledani_sluzby.do?si=5584479&amp;spo=&amp;spd=&amp;zn=&amp;srp=pdaz&amp;zak=&amp;zaok=&amp;zao=&amp;zau=&amp;pn=&amp;pic=&amp;SUBSESSION_ID=1488359982480_25&amp;sbmt=Vyhledat" xr:uid="{D3634E6F-4FBD-45D2-8EBF-1868CE4C6D34}"/>
    <hyperlink ref="G400" r:id="rId329" display="http://iregistr.mpsv.cz/socreg/rozsirene_hledani_sluzby.do?si=9903478&amp;spo=&amp;spd=&amp;zn=&amp;srp=pdaz&amp;zak=&amp;zaok=&amp;zao=&amp;zau=&amp;pn=&amp;pic=&amp;SUBSESSION_ID=1488361032858_1&amp;sbmt=Vyhledat" xr:uid="{3D638CB0-21F3-4B9A-8414-4A04895FD612}"/>
    <hyperlink ref="G401" r:id="rId330" display="http://iregistr.mpsv.cz/socreg/rozsirene_hledani_sluzby.do?si=6405609&amp;spo=&amp;spd=&amp;zn=&amp;srp=pdaz&amp;zak=&amp;zaok=&amp;zao=&amp;zau=&amp;pn=&amp;pic=&amp;SUBSESSION_ID=1488361032858_1&amp;sbmt=Vyhledat" xr:uid="{EC40CAAC-992E-4B95-93D0-7B30EA708252}"/>
    <hyperlink ref="G402" r:id="rId331" display="http://iregistr.mpsv.cz/socreg/rozsirene_hledani_sluzby.do?zn=&amp;zao=&amp;pic=&amp;zak=&amp;spd=&amp;spo=&amp;zaok=&amp;sbmt=Vyhledat&amp;zau=&amp;pn=&amp;si=9621101&amp;srp=pdaz&amp;SUBSESSION_ID=1488361141632_1" xr:uid="{9A375C55-C023-4CC7-AE6F-35A6D0D8133C}"/>
    <hyperlink ref="G403" r:id="rId332" display="http://iregistr.mpsv.cz/socreg/rozsirene_hledani_sluzby.do?si=2243483&amp;spo=&amp;spd=&amp;zn=&amp;srp=pdaz&amp;zak=&amp;zaok=&amp;zao=&amp;zau=&amp;pn=&amp;pic=&amp;SUBSESSION_ID=1488361032858_1&amp;sbmt=Vyhledat" xr:uid="{1E8DF55A-775D-4624-8008-BB09969DC4BF}"/>
    <hyperlink ref="G404" r:id="rId333" display="http://iregistr.mpsv.cz/socreg/rozsirene_hledani_sluzby.do?zn=&amp;zao=&amp;pic=&amp;zak=&amp;spd=&amp;spo=&amp;zaok=&amp;sbmt=Vyhledat&amp;zau=&amp;pn=&amp;si=9765883&amp;srp=pdaz&amp;SUBSESSION_ID=1488361214040_2" xr:uid="{5ABB813B-B261-4A8B-93CF-567810675674}"/>
    <hyperlink ref="G405" r:id="rId334" display="http://iregistr.mpsv.cz/socreg/rozsirene_hledani_sluzby.do?si=5000760&amp;spo=&amp;spd=&amp;zn=&amp;srp=pdaz&amp;zak=&amp;zaok=&amp;zao=&amp;zau=&amp;pn=&amp;pic=&amp;SUBSESSION_ID=1488361032858_1&amp;sbmt=Vyhledat" xr:uid="{D74709B8-09FC-4630-B484-2400D3F96BB4}"/>
    <hyperlink ref="G406" r:id="rId335" display="http://iregistr.mpsv.cz/socreg/rozsirene_hledani_sluzby.do?zn=&amp;zao=&amp;pic=&amp;zak=&amp;spd=&amp;spo=&amp;zaok=&amp;sbmt=Vyhledat&amp;zau=&amp;pn=&amp;si=9880548&amp;srp=pdaz&amp;SUBSESSION_ID=1488361286530_3" xr:uid="{42F826EB-DD49-4280-AA8C-DDFDE146C664}"/>
    <hyperlink ref="G407" r:id="rId336" display="http://iregistr.mpsv.cz/socreg/rozsirene_hledani_sluzby.do?zn=&amp;zao=&amp;pic=&amp;zak=&amp;spd=&amp;spo=&amp;zaok=&amp;sbmt=Vyhledat&amp;zau=&amp;pn=&amp;si=9513372&amp;srp=pdaz&amp;SUBSESSION_ID=1488361368928_4" xr:uid="{71CD2905-7342-4C8A-B4EB-0CC35BD09D8C}"/>
    <hyperlink ref="G408" r:id="rId337" display="http://iregistr.mpsv.cz/socreg/rozsirene_hledani_sluzby.do?zn=&amp;zao=&amp;pic=&amp;zak=&amp;spd=&amp;spo=&amp;zaok=&amp;sbmt=Vyhledat&amp;zau=&amp;pn=&amp;si=1856990&amp;srp=pdaz&amp;SUBSESSION_ID=1488361402974_26" xr:uid="{9D3633F3-7ECB-4CE3-9421-81C78ED25ADA}"/>
    <hyperlink ref="G411" r:id="rId338" display="http://iregistr.mpsv.cz/socreg/rozsirene_hledani_sluzby.do?zn=&amp;zao=&amp;pic=&amp;zak=&amp;spd=&amp;spo=&amp;zaok=&amp;sbmt=Vyhledat&amp;zau=&amp;pn=&amp;si=1248456&amp;srp=pdaz&amp;SUBSESSION_ID=1488361442216_7" xr:uid="{D3B32901-E6E2-47F9-9E82-5C0632AC4DB9}"/>
    <hyperlink ref="G412" r:id="rId339" display="http://iregistr.mpsv.cz/socreg/rozsirene_hledani_sluzby.do?zn=&amp;zao=&amp;pic=&amp;zak=&amp;spd=&amp;spo=&amp;zaok=&amp;sbmt=Vyhledat&amp;zau=&amp;pn=&amp;si=1328455&amp;srp=pdaz&amp;SUBSESSION_ID=1488361458611_27" xr:uid="{1C779D00-CC64-4269-8094-96D93A7CF422}"/>
    <hyperlink ref="G409" r:id="rId340" display="http://iregistr.mpsv.cz/socreg/rozsirene_hledani_sluzby.do?zn=&amp;zao=&amp;pic=&amp;zak=&amp;spd=&amp;spo=&amp;zaok=&amp;sbmt=Vyhledat&amp;zau=&amp;pn=&amp;si=4599850&amp;srp=pdaz&amp;SUBSESSION_ID=1488361475025_28" xr:uid="{096BA470-1AFC-408B-8222-9B58203783F0}"/>
    <hyperlink ref="G410" r:id="rId341" display="http://iregistr.mpsv.cz/socreg/rozsirene_hledani_sluzby.do?zn=&amp;zao=&amp;pic=&amp;zak=&amp;spd=&amp;spo=&amp;zaok=&amp;sbmt=Vyhledat&amp;zau=&amp;pn=&amp;si=7345306&amp;srp=pdaz&amp;SUBSESSION_ID=1488361490895_29" xr:uid="{04DC64FF-A54D-42A9-B449-6CFFDC338B01}"/>
    <hyperlink ref="G413" r:id="rId342" display="http://iregistr.mpsv.cz/socreg/rozsirene_hledani_sluzby.do?zn=&amp;zao=&amp;pic=&amp;zak=&amp;spd=&amp;spo=&amp;zaok=&amp;sbmt=Vyhledat&amp;zau=&amp;pn=&amp;si=3139309&amp;srp=pdaz&amp;SUBSESSION_ID=1488361546326_30" xr:uid="{5CF8AF96-E2AE-4CD9-A19E-80794958B041}"/>
    <hyperlink ref="G414" r:id="rId343" display="http://iregistr.mpsv.cz/socreg/rozsirene_hledani_sluzby.do?zn=&amp;zao=&amp;pic=&amp;zak=&amp;spd=&amp;spo=&amp;zaok=&amp;sbmt=Vyhledat&amp;zau=&amp;pn=&amp;si=8447427&amp;srp=pdaz&amp;SUBSESSION_ID=1488361581039_32" xr:uid="{FA8DCB36-8407-4DEC-B293-E46FADA0BAD4}"/>
    <hyperlink ref="G415" r:id="rId344" display="http://iregistr.mpsv.cz/socreg/rozsirene_hledani_sluzby.do?zn=&amp;zao=&amp;pic=&amp;zak=&amp;spd=&amp;spo=&amp;zaok=&amp;sbmt=Vyhledat&amp;zau=&amp;pn=&amp;si=2825632&amp;srp=pdaz&amp;SUBSESSION_ID=1488361650405_33" xr:uid="{BE765987-31E1-42BE-A188-DD9CEF5CBED1}"/>
    <hyperlink ref="G416" r:id="rId345" display="http://iregistr.mpsv.cz/socreg/rozsirene_hledani_sluzby.do?zn=&amp;zao=&amp;pic=&amp;zak=&amp;spd=&amp;spo=&amp;zaok=&amp;sbmt=Vyhledat&amp;zau=&amp;pn=&amp;si=1070780&amp;srp=pdaz&amp;SUBSESSION_ID=1488361687466_34" xr:uid="{55F50104-0651-4956-88F3-C88100855C6D}"/>
    <hyperlink ref="G418" r:id="rId346" display="http://iregistr.mpsv.cz/socreg/rozsirene_hledani_sluzby.do?zn=&amp;zao=&amp;pic=&amp;zak=&amp;spd=&amp;spo=&amp;zaok=&amp;sbmt=Vyhledat&amp;zau=&amp;pn=&amp;si=2991458&amp;srp=pdaz&amp;SUBSESSION_ID=1488361723452_8" xr:uid="{677E8678-C223-4E32-917E-F84C6A44017B}"/>
    <hyperlink ref="G417" r:id="rId347" display="http://iregistr.mpsv.cz/socreg/rozsirene_hledani_sluzby.do?zn=&amp;zao=&amp;pic=&amp;zak=&amp;spd=&amp;spo=&amp;zaok=&amp;sbmt=Vyhledat&amp;zau=&amp;pn=&amp;si=4120874&amp;srp=pdaz&amp;SUBSESSION_ID=1488361737999_9" xr:uid="{7DD89994-7CF9-44D0-B6C3-578E0397F010}"/>
    <hyperlink ref="G419" r:id="rId348" display="http://iregistr.mpsv.cz/socreg/rozsirene_hledani_sluzby.do?zn=&amp;zao=&amp;pic=&amp;zak=&amp;spd=&amp;spo=&amp;zaok=&amp;sbmt=Vyhledat&amp;zau=&amp;pn=&amp;si=6526931&amp;srp=pdaz&amp;SUBSESSION_ID=1488361752950_10" xr:uid="{972880D8-230A-446F-9024-B50988EBF63B}"/>
    <hyperlink ref="G424" r:id="rId349" display="http://iregistr.mpsv.cz/socreg/rozsirene_hledani_sluzby.do?zn=&amp;zao=&amp;pic=&amp;zak=&amp;spd=&amp;spo=&amp;zaok=&amp;sbmt=Vyhledat&amp;zau=&amp;pn=&amp;si=2689612&amp;srp=pdaz&amp;SUBSESSION_ID=1488361878396_5" xr:uid="{3315FA3C-7BEA-4C89-BC9E-9144744A7E33}"/>
    <hyperlink ref="G420" r:id="rId350" display="http://iregistr.mpsv.cz/socreg/rozsirene_hledani_sluzby.do?si=3146127&amp;spo=&amp;spd=&amp;zn=&amp;srp=pdaz&amp;zak=&amp;zaok=&amp;zao=&amp;zau=&amp;pn=&amp;pic=&amp;SUBSESSION_ID=1488361032858_1&amp;sbmt=Vyhledat" xr:uid="{C8443FCF-9892-43B1-B6A8-E3C02ABD8357}"/>
    <hyperlink ref="G423" r:id="rId351" display="http://iregistr.mpsv.cz/socreg/rozsirene_hledani_sluzby.do?si=8025005&amp;spo=&amp;spd=&amp;zn=&amp;srp=pdaz&amp;zak=&amp;zaok=&amp;zao=&amp;zau=&amp;pn=&amp;pic=&amp;SUBSESSION_ID=1488361032858_1&amp;sbmt=Vyhledat" xr:uid="{4D9F2CA4-EC17-403A-BC69-53A8A7047AA3}"/>
    <hyperlink ref="G422" r:id="rId352" display="http://iregistr.mpsv.cz/socreg/rozsirene_hledani_sluzby.do?zn=&amp;zao=&amp;pic=&amp;zak=&amp;spd=&amp;spo=&amp;zaok=&amp;sbmt=Vyhledat&amp;zau=&amp;pn=&amp;si=8609012&amp;srp=pdaz&amp;SUBSESSION_ID=1488361926675_6" xr:uid="{2C4E1573-4E30-4E59-A964-59DB893EA34F}"/>
    <hyperlink ref="G428" r:id="rId353" display="http://iregistr.mpsv.cz/socreg/rozsirene_hledani_sluzby.do?si=8284453&amp;spo=&amp;spd=&amp;zn=&amp;srp=pdaz&amp;zak=&amp;zaok=&amp;zao=&amp;zau=&amp;pn=&amp;pic=&amp;SUBSESSION_ID=1488361032858_1&amp;sbmt=Vyhledat" xr:uid="{17E40030-3368-4523-B671-6EEBE9ADB904}"/>
    <hyperlink ref="G429" r:id="rId354" display="http://iregistr.mpsv.cz/socreg/rozsirene_hledani_sluzby.do?zn=&amp;zao=&amp;pic=&amp;zak=&amp;spd=&amp;spo=&amp;zaok=&amp;sbmt=Vyhledat&amp;zau=&amp;pn=&amp;si=2436647&amp;srp=pdaz&amp;SUBSESSION_ID=1488362271429_35" xr:uid="{9B9CDAC0-18BE-4DBE-968E-0075FA6CC530}"/>
    <hyperlink ref="G430" r:id="rId355" display="http://iregistr.mpsv.cz/socreg/rozsirene_hledani_sluzby.do?zn=&amp;zao=&amp;pic=&amp;zak=&amp;spd=&amp;spo=&amp;zaok=&amp;sbmt=Vyhledat&amp;zau=&amp;pn=&amp;si=9951392&amp;srp=pdaz&amp;SUBSESSION_ID=1488362286171_11" xr:uid="{B0AEFCFD-3377-4AC0-9F86-D9B764B0DF28}"/>
    <hyperlink ref="G108" r:id="rId356" display="http://iregistr.mpsv.cz/socreg/rozsirene_hledani_sluzby.do?zn=&amp;zao=&amp;pic=&amp;zak=&amp;spd=&amp;spo=&amp;zaok=&amp;sbmt=Vyhledat&amp;zau=&amp;pn=&amp;si=2532222&amp;srp=pdaz&amp;SUBSESSION_ID=1488362325490_12" xr:uid="{6066078A-39DB-4DCB-8DFA-6CF8EAA559D8}"/>
    <hyperlink ref="G431" r:id="rId357" display="http://iregistr.mpsv.cz/socreg/rozsirene_hledani_sluzby.do?zn=&amp;zao=&amp;pic=&amp;zak=&amp;spd=&amp;spo=&amp;zaok=&amp;sbmt=Vyhledat&amp;zau=&amp;pn=&amp;si=8213305&amp;srp=pdaz&amp;SUBSESSION_ID=1488362435728_37" xr:uid="{70A09A31-5A57-4151-B559-BF78605E990F}"/>
    <hyperlink ref="G432" r:id="rId358" display="http://iregistr.mpsv.cz/socreg/rozsirene_hledani_sluzby.do?zn=&amp;zao=&amp;pic=&amp;zak=&amp;spd=&amp;spo=&amp;zaok=&amp;sbmt=Vyhledat&amp;zau=&amp;pn=&amp;si=6293859&amp;srp=pdaz&amp;SUBSESSION_ID=1488362484726_38" xr:uid="{AA86CA82-91F1-43DF-BB51-BFE8DA9C9DEC}"/>
    <hyperlink ref="G433" r:id="rId359" display="http://iregistr.mpsv.cz/socreg/rozsirene_hledani_sluzby.do?si=3948345&amp;spo=&amp;spd=&amp;zn=&amp;srp=pdaz&amp;zak=&amp;zaok=&amp;zao=&amp;zau=&amp;pn=&amp;pic=&amp;SUBSESSION_ID=1488362618999_39&amp;sbmt=Vyhledat" xr:uid="{39972CF6-4FA6-418B-A580-7BA960FA2F35}"/>
    <hyperlink ref="G434" r:id="rId360" display="http://iregistr.mpsv.cz/socreg/rozsirene_hledani_sluzby.do?zn=&amp;zao=&amp;pic=&amp;zak=&amp;spd=&amp;spo=&amp;zaok=&amp;sbmt=Vyhledat&amp;zau=&amp;pn=&amp;si=4344492&amp;srp=pdaz&amp;SUBSESSION_ID=1488362710669_15" xr:uid="{FE808FE9-FFCD-4CA0-9A16-58C912A2D177}"/>
    <hyperlink ref="G435" r:id="rId361" display="http://iregistr.mpsv.cz/socreg/rozsirene_hledani_sluzby.do?si=7545894&amp;spo=&amp;spd=&amp;zn=&amp;srp=pdaz&amp;zak=&amp;zaok=&amp;zao=&amp;zau=&amp;pn=&amp;pic=&amp;SUBSESSION_ID=1488362618999_39&amp;sbmt=Vyhledat" xr:uid="{97FDAC9D-A616-4474-92BB-581F14552DC7}"/>
    <hyperlink ref="G449" r:id="rId362" display="http://iregistr.mpsv.cz/socreg/rozsirene_hledani_sluzby.do?si=1228652&amp;spo=&amp;spd=&amp;zn=&amp;srp=pdaz&amp;zak=&amp;zaok=&amp;zao=&amp;zau=&amp;pn=&amp;pic=&amp;SUBSESSION_ID=1488362958061_17&amp;sbmt=Vyhledat" xr:uid="{CBA5F0A9-A962-4065-B37B-A7F80535247D}"/>
    <hyperlink ref="G441" r:id="rId363" display="http://iregistr.mpsv.cz/socreg/rozsirene_hledani_sluzby.do?zn=&amp;zao=&amp;pic=&amp;zak=&amp;spd=&amp;spo=&amp;zaok=&amp;sbmt=Vyhledat&amp;zau=&amp;pn=&amp;si=1590094&amp;srp=pdaz&amp;SUBSESSION_ID=1488362978119_40" xr:uid="{EF63D66B-129E-46EC-816E-E4EB8788CEBA}"/>
    <hyperlink ref="G446" r:id="rId364" display="http://iregistr.mpsv.cz/socreg/rozsirene_hledani_sluzby.do?si=1876631&amp;spo=&amp;spd=&amp;zn=&amp;srp=pdaz&amp;zak=&amp;zaok=&amp;zao=&amp;zau=&amp;pn=&amp;pic=&amp;SUBSESSION_ID=1488362958061_17&amp;sbmt=Vyhledat" xr:uid="{840C537F-D78A-4BF8-AB59-E6D0349A5A30}"/>
    <hyperlink ref="G436" r:id="rId365" display="http://iregistr.mpsv.cz/socreg/rozsirene_hledani_sluzby.do?si=3930580&amp;spo=&amp;spd=&amp;zn=&amp;srp=pdaz&amp;zak=&amp;zaok=&amp;zao=&amp;zau=&amp;pn=&amp;pic=&amp;SUBSESSION_ID=1488362958061_17&amp;sbmt=Vyhledat" xr:uid="{AED3BCE8-32E7-4DAF-AEAE-F02D4CBAC90D}"/>
    <hyperlink ref="G442" r:id="rId366" display="http://iregistr.mpsv.cz/socreg/rozsirene_hledani_sluzby.do?zn=&amp;zao=&amp;pic=&amp;zak=&amp;spd=&amp;spo=&amp;zaok=&amp;sbmt=Vyhledat&amp;zau=&amp;pn=&amp;si=3974577&amp;srp=pdaz&amp;SUBSESSION_ID=1488363039853_2" xr:uid="{F3D4C899-7A36-49AD-AD03-A278F2703F53}"/>
    <hyperlink ref="G443" r:id="rId367" display="http://iregistr.mpsv.cz/socreg/rozsirene_hledani_sluzby.do?zn=&amp;zao=&amp;pic=&amp;zak=&amp;spd=&amp;spo=&amp;zaok=&amp;sbmt=Vyhledat&amp;zau=&amp;pn=&amp;si=4329819&amp;srp=pdaz&amp;SUBSESSION_ID=1488363055143_3" xr:uid="{4B4915D3-9D5B-447A-87C7-1887B3BEA974}"/>
    <hyperlink ref="G445" r:id="rId368" display="http://iregistr.mpsv.cz/socreg/rozsirene_hledani_sluzby.do?zn=&amp;zao=&amp;pic=&amp;zak=&amp;spd=&amp;spo=&amp;zaok=&amp;sbmt=Vyhledat&amp;zau=&amp;pn=&amp;si=4828714&amp;srp=pdaz&amp;SUBSESSION_ID=1488363089565_11" xr:uid="{5F43ECA7-D8A2-4EA1-91D5-085A01C1A863}"/>
    <hyperlink ref="G444" r:id="rId369" display="http://iregistr.mpsv.cz/socreg/rozsirene_hledani_sluzby.do?zn=&amp;zao=&amp;pic=&amp;zak=&amp;spd=&amp;spo=&amp;zaok=&amp;sbmt=Vyhledat&amp;zau=&amp;pn=&amp;si=5685092&amp;srp=pdaz&amp;SUBSESSION_ID=1488363106730_4" xr:uid="{8E41E78B-0C86-479F-976C-2E1B9408B33D}"/>
    <hyperlink ref="G447" r:id="rId370" display="http://iregistr.mpsv.cz/socreg/rozsirene_hledani_sluzby.do?zn=&amp;zao=&amp;pic=&amp;zak=&amp;spd=&amp;spo=&amp;zaok=&amp;sbmt=Vyhledat&amp;zau=&amp;pn=&amp;si=5687301&amp;srp=pdaz&amp;SUBSESSION_ID=1488363130334_12" xr:uid="{05584D85-9428-4810-9EBF-D0E150639DC8}"/>
    <hyperlink ref="G438" r:id="rId371" display="http://iregistr.mpsv.cz/socreg/rozsirene_hledani_sluzby.do?zn=&amp;zao=&amp;pic=&amp;zak=&amp;spd=&amp;spo=&amp;zaok=&amp;sbmt=Vyhledat&amp;zau=&amp;pn=&amp;si=6169533&amp;srp=pdaz&amp;SUBSESSION_ID=1488363148120_13" xr:uid="{88E71BA2-167E-4977-8664-2ECD3D895E92}"/>
    <hyperlink ref="G448" r:id="rId372" display="http://iregistr.mpsv.cz/socreg/rozsirene_hledani_sluzby.do?zn=&amp;zao=&amp;pic=&amp;zak=&amp;spd=&amp;spo=&amp;zaok=&amp;sbmt=Vyhledat&amp;zau=&amp;pn=&amp;si=8472463&amp;srp=pdaz&amp;SUBSESSION_ID=1488363163689_14" xr:uid="{6E163BDC-5BE4-41CC-85DF-42A87AD9BDE1}"/>
    <hyperlink ref="G437" r:id="rId373" display="http://iregistr.mpsv.cz/socreg/rozsirene_hledani_sluzby.do?zn=&amp;zao=&amp;pic=&amp;zak=&amp;spd=&amp;spo=&amp;zaok=&amp;sbmt=Vyhledat&amp;zau=&amp;pn=&amp;si=8884756&amp;srp=pdaz&amp;SUBSESSION_ID=1488363179465_5" xr:uid="{84773FC0-EFA0-4D14-BE36-76E385BCA3F9}"/>
    <hyperlink ref="G440" r:id="rId374" display="http://iregistr.mpsv.cz/socreg/rozsirene_hledani_sluzby.do?zn=&amp;zao=&amp;pic=&amp;zak=&amp;spd=&amp;spo=&amp;zaok=&amp;sbmt=Vyhledat&amp;zau=&amp;pn=&amp;si=9787962&amp;srp=pdaz&amp;SUBSESSION_ID=1488363198791_6" xr:uid="{ED32C5EB-9C1C-4E1E-8666-7B48E88C6601}"/>
    <hyperlink ref="G450" r:id="rId375" display="http://iregistr.mpsv.cz/socreg/rozsirene_hledani_sluzby.do?zn=&amp;zao=&amp;pic=&amp;zak=&amp;spd=&amp;spo=&amp;zaok=&amp;sbmt=Vyhledat&amp;zau=&amp;pn=&amp;si=6315656&amp;srp=pdaz&amp;SUBSESSION_ID=1488363290778_7" xr:uid="{F8B700BA-6B3C-4E20-840B-232657A7D290}"/>
    <hyperlink ref="G451" r:id="rId376" display="http://iregistr.mpsv.cz/socreg/rozsirene_hledani_sluzby.do?zn=&amp;zao=&amp;pic=&amp;zak=&amp;spd=&amp;spo=&amp;zaok=&amp;sbmt=Vyhledat&amp;zau=&amp;pn=&amp;si=1250666&amp;srp=pdaz&amp;SUBSESSION_ID=1488363329512_15" xr:uid="{53FDC87A-D267-46AF-8E43-3B5CDDD49892}"/>
    <hyperlink ref="G452" r:id="rId377" display="http://iregistr.mpsv.cz/socreg/rozsirene_hledani_sluzby.do?zn=&amp;zao=&amp;pic=&amp;zak=&amp;spd=&amp;spo=&amp;zaok=&amp;sbmt=Vyhledat&amp;zau=&amp;pn=&amp;si=5360851&amp;srp=pdaz&amp;SUBSESSION_ID=1488363346423_8" xr:uid="{5C2748BB-3139-481C-B5C9-30EFF53B6AD8}"/>
    <hyperlink ref="G455" r:id="rId378" display="http://iregistr.mpsv.cz/socreg/rozsirene_hledani_sluzby.do?zn=&amp;zao=&amp;pic=&amp;zak=&amp;spd=&amp;spo=&amp;zaok=&amp;sbmt=Vyhledat&amp;zau=&amp;pn=&amp;si=2564098&amp;srp=pdaz&amp;SUBSESSION_ID=1488363435695_16" xr:uid="{89A802E7-6C9F-4C8F-A029-436481FF3023}"/>
    <hyperlink ref="G456" r:id="rId379" display="http://iregistr.mpsv.cz/socreg/rozsirene_hledani_sluzby.do?zn=&amp;zao=&amp;pic=&amp;zak=&amp;spd=&amp;spo=&amp;zaok=&amp;sbmt=Vyhledat&amp;zau=&amp;pn=&amp;si=3734500&amp;srp=pdaz&amp;SUBSESSION_ID=1488363470368_9" xr:uid="{B4C36655-E0BA-453E-B4E8-501139E15E12}"/>
    <hyperlink ref="G453" r:id="rId380" display="http://iregistr.mpsv.cz/socreg/rozsirene_hledani_sluzby.do?zn=&amp;zao=&amp;pic=&amp;zak=&amp;spd=&amp;spo=&amp;zaok=&amp;sbmt=Vyhledat&amp;zau=&amp;pn=&amp;si=8838009&amp;srp=pdaz&amp;SUBSESSION_ID=1488363512948_17" xr:uid="{F973A601-C604-4100-8556-F8385BA5854F}"/>
    <hyperlink ref="G454" r:id="rId381" display="http://iregistr.mpsv.cz/socreg/rozsirene_hledani_sluzby.do?zn=&amp;zao=&amp;pic=&amp;zak=&amp;spd=&amp;spo=&amp;zaok=&amp;sbmt=Vyhledat&amp;zau=&amp;pn=&amp;si=9596726&amp;srp=pdaz&amp;SUBSESSION_ID=1488363527656_18" xr:uid="{700CB53F-F7CB-45BD-A900-893438B58A8B}"/>
    <hyperlink ref="G457" r:id="rId382" display="http://iregistr.mpsv.cz/socreg/rozsirene_hledani_sluzby.do?si=3689376&amp;spo=&amp;spd=&amp;zn=&amp;srp=pdaz&amp;zak=&amp;zaok=&amp;zao=&amp;zau=&amp;pn=&amp;pic=&amp;SUBSESSION_ID=1488363612204_19&amp;sbmt=Vyhledat" xr:uid="{EBDA23D1-BF1D-46C8-A89A-4BC6F1505C0A}"/>
    <hyperlink ref="G461" r:id="rId383" display="http://iregistr.mpsv.cz/socreg/rozsirene_hledani_sluzby.do?si=4456461&amp;spo=&amp;spd=&amp;zn=&amp;srp=pdaz&amp;zak=&amp;zaok=&amp;zao=&amp;zau=&amp;pn=&amp;pic=&amp;SUBSESSION_ID=1488363612204_19&amp;sbmt=Vyhledat" xr:uid="{339BB862-8528-4402-94E6-4008ABD2E0AF}"/>
    <hyperlink ref="G467" r:id="rId384" display="http://iregistr.mpsv.cz/socreg/rozsirene_hledani_sluzby.do?zn=&amp;zao=&amp;pic=&amp;zak=&amp;spd=&amp;spo=&amp;zaok=&amp;sbmt=Vyhledat&amp;zau=&amp;pn=&amp;si=1194980&amp;srp=pdaz&amp;SUBSESSION_ID=1488363794544_12" xr:uid="{C7352143-EA3C-4058-8A6F-BB382CA053FA}"/>
    <hyperlink ref="G462" r:id="rId385" display="http://iregistr.mpsv.cz/socreg/rozsirene_hledani_sluzby.do?zn=&amp;zao=&amp;pic=&amp;zak=&amp;spd=&amp;spo=&amp;zaok=&amp;sbmt=Vyhledat&amp;zau=&amp;pn=&amp;si=4143042&amp;srp=pdaz&amp;SUBSESSION_ID=1488363813304_41" xr:uid="{0E354723-DB35-4662-82E0-AC2102C7B1A9}"/>
    <hyperlink ref="G465" r:id="rId386" display="http://iregistr.mpsv.cz/socreg/rozsirene_hledani_sluzby.do?si=5293151&amp;spo=&amp;spd=&amp;zn=&amp;srp=pdaz&amp;zak=&amp;zaok=&amp;zao=&amp;zau=&amp;pn=&amp;pic=&amp;SUBSESSION_ID=1488364002495_42&amp;sbmt=Vyhledat" xr:uid="{58AAF9BA-E812-49AE-B3A2-C6301DC997EB}"/>
    <hyperlink ref="G466" r:id="rId387" display="http://iregistr.mpsv.cz/socreg/rozsirene_hledani_sluzby.do?zn=&amp;zao=&amp;pic=&amp;zak=&amp;spd=&amp;spo=&amp;zaok=&amp;sbmt=Vyhledat&amp;zau=&amp;pn=&amp;si=6194305&amp;srp=pdaz&amp;SUBSESSION_ID=1488364022163_18" xr:uid="{B49E4827-38EC-4DD2-A81E-C2AF5827D2C7}"/>
    <hyperlink ref="G468" r:id="rId388" display="http://iregistr.mpsv.cz/socreg/rozsirene_hledani_sluzby.do?zn=&amp;zao=&amp;pic=&amp;zak=&amp;spd=&amp;spo=&amp;zaok=&amp;sbmt=Vyhledat&amp;zau=&amp;pn=&amp;si=8369918&amp;srp=pdaz&amp;SUBSESSION_ID=1488364039028_19" xr:uid="{C66827F9-ACA0-4C31-8D26-A3DD9035B866}"/>
    <hyperlink ref="G470" r:id="rId389" display="http://iregistr.mpsv.cz/socreg/rozsirene_hledani_sluzby.do?si=5872419&amp;spo=&amp;spd=&amp;zn=&amp;srp=pdaz&amp;zak=&amp;zaok=&amp;zao=&amp;zau=&amp;pn=&amp;pic=&amp;SUBSESSION_ID=1488364002495_42&amp;sbmt=Vyhledat" xr:uid="{46BC86F6-5EDB-41EE-B772-765DDFB692CD}"/>
    <hyperlink ref="G473" r:id="rId390" display="http://iregistr.mpsv.cz/socreg/rozsirene_hledani_sluzby.do?si=1342734&amp;spo=&amp;spd=&amp;zn=&amp;srp=pdaz&amp;zak=&amp;zaok=&amp;zao=&amp;zau=&amp;pn=&amp;pic=&amp;SUBSESSION_ID=1488364002495_42&amp;sbmt=Vyhledat" xr:uid="{38B263FC-19BE-4ED0-8094-AC9D62F874B1}"/>
    <hyperlink ref="G472" r:id="rId391" display="http://iregistr.mpsv.cz/socreg/rozsirene_hledani_sluzby.do?si=2077819&amp;spo=&amp;spd=&amp;zn=&amp;srp=pdaz&amp;zak=&amp;zaok=&amp;zao=&amp;zau=&amp;pn=&amp;pic=&amp;SUBSESSION_ID=1488364002495_42&amp;sbmt=Vyhledat" xr:uid="{856E3EB8-7128-45EB-813A-672EFA91299B}"/>
    <hyperlink ref="G471" r:id="rId392" display="http://iregistr.mpsv.cz/socreg/rozsirene_hledani_sluzby.do?si=6307222&amp;spo=&amp;spd=&amp;zn=&amp;srp=pdaz&amp;zak=&amp;zaok=&amp;zao=&amp;zau=&amp;pn=&amp;pic=&amp;SUBSESSION_ID=1488364002495_42&amp;sbmt=Vyhledat" xr:uid="{5BA03A58-7F27-4218-9C02-747C125C0126}"/>
    <hyperlink ref="G477" r:id="rId393" display="http://iregistr.mpsv.cz/socreg/rozsirene_hledani_sluzby.do?zn=&amp;zao=&amp;pic=&amp;zak=&amp;spd=&amp;spo=&amp;zaok=&amp;sbmt=Vyhledat&amp;zau=&amp;pn=&amp;si=1186738&amp;srp=pdaz&amp;SUBSESSION_ID=1488364454178_20" xr:uid="{1B5014F9-4FE8-43EE-B2DD-E49D2C5C9E18}"/>
    <hyperlink ref="G475" r:id="rId394" display="http://iregistr.mpsv.cz/socreg/rozsirene_hledani_sluzby.do?si=1599709&amp;spo=&amp;spd=&amp;zn=&amp;srp=pdaz&amp;zak=&amp;zaok=&amp;zao=&amp;zau=&amp;pn=&amp;pic=&amp;SUBSESSION_ID=1488364002495_42&amp;sbmt=Vyhledat" xr:uid="{DDF22B6A-0B1B-4F71-9D76-30E8123549BD}"/>
    <hyperlink ref="G474" r:id="rId395" display="http://iregistr.mpsv.cz/socreg/rozsirene_hledani_sluzby.do?zn=&amp;zao=&amp;pic=&amp;zak=&amp;spd=&amp;spo=&amp;zaok=&amp;sbmt=Vyhledat&amp;zau=&amp;pn=&amp;si=2350855&amp;srp=pdaz&amp;SUBSESSION_ID=1488364486440_21" xr:uid="{CAA0FF58-0C50-4350-95F8-5C9008ECC10D}"/>
    <hyperlink ref="G478" r:id="rId396" display="http://iregistr.mpsv.cz/socreg/rozsirene_hledani_sluzby.do?si=6333008&amp;spo=&amp;spd=&amp;zn=&amp;srp=pdaz&amp;zak=&amp;zaok=&amp;zao=&amp;zau=&amp;pn=&amp;pic=&amp;SUBSESSION_ID=1488364002495_42&amp;sbmt=Vyhledat" xr:uid="{0C5F2705-46B0-4F35-AADF-A4B9CEF313F6}"/>
    <hyperlink ref="G476" r:id="rId397" display="http://iregistr.mpsv.cz/socreg/rozsirene_hledani_sluzby.do?si=3796210&amp;spo=&amp;spd=&amp;zn=&amp;srp=pdaz&amp;zak=&amp;zaok=&amp;zao=&amp;zau=&amp;pn=&amp;pic=&amp;SUBSESSION_ID=1568015558695_11&amp;sbmt=Vyhledat" xr:uid="{8D7F8B78-CD79-41B6-9FD0-DD790B4C9868}"/>
    <hyperlink ref="G479" r:id="rId398" display="http://iregistr.mpsv.cz/socreg/rozsirene_hledani_sluzby.do?zn=&amp;zao=&amp;pic=&amp;zak=&amp;spd=&amp;spo=&amp;zaok=&amp;sbmt=Vyhledat&amp;zau=&amp;pn=&amp;si=1874271&amp;srp=pdaz&amp;SUBSESSION_ID=1488364714123_24" xr:uid="{163EF222-3D54-4AEB-99E7-C97EC37FA55A}"/>
    <hyperlink ref="G480" r:id="rId399" display="http://iregistr.mpsv.cz/socreg/rozsirene_hledani_sluzby.do?si=9425046&amp;spo=&amp;spd=&amp;zn=&amp;srp=pdaz&amp;zak=&amp;zaok=&amp;zao=&amp;zau=&amp;pn=&amp;pic=&amp;SUBSESSION_ID=1488364002495_42&amp;sbmt=Vyhledat" xr:uid="{21BC6BFA-F9B1-4038-BD43-5922CF9B4273}"/>
    <hyperlink ref="G481" r:id="rId400" display="http://iregistr.mpsv.cz/socreg/rozsirene_hledani_sluzby.do?si=8414595&amp;spo=&amp;spd=&amp;zn=&amp;srp=pdaz&amp;zak=&amp;zaok=&amp;zao=&amp;zau=&amp;pn=&amp;pic=&amp;SUBSESSION_ID=1488364002495_42&amp;sbmt=Vyhledat" xr:uid="{C8AA7F9C-62FC-466D-90CD-2B55CD528906}"/>
    <hyperlink ref="G489" r:id="rId401" display="http://iregistr.mpsv.cz/socreg/rozsirene_hledani_sluzby.do?si=4443612&amp;spo=&amp;spd=&amp;zn=&amp;srp=pdaz&amp;zak=&amp;zaok=&amp;zao=&amp;zau=&amp;pn=&amp;pic=&amp;SUBSESSION_ID=1488365420389_25&amp;sbmt=Vyhledat" xr:uid="{2B5CC825-74E7-434B-92ED-D70B9A221AD5}"/>
    <hyperlink ref="G488" r:id="rId402" display="http://iregistr.mpsv.cz/socreg/rozsirene_hledani_sluzby.do?zn=&amp;zao=&amp;pic=&amp;zak=&amp;spd=&amp;spo=&amp;zaok=&amp;sbmt=Vyhledat&amp;zau=&amp;pn=&amp;si=4571847&amp;srp=pdaz&amp;SUBSESSION_ID=1488365438701_44" xr:uid="{EEB4BF63-8F66-4C5A-893A-917D042029DE}"/>
    <hyperlink ref="G492" r:id="rId403" display="http://iregistr.mpsv.cz/socreg/rozsirene_hledani_sluzby.do?si=4514392&amp;spo=&amp;spd=&amp;zn=&amp;srp=pdaz&amp;zak=&amp;zaok=&amp;zao=&amp;zau=&amp;pn=&amp;pic=&amp;SUBSESSION_ID=1488365420389_25&amp;sbmt=Vyhledat" xr:uid="{CA47894C-217B-4460-804B-51F2AFC4AFDA}"/>
    <hyperlink ref="G490" r:id="rId404" display="http://iregistr.mpsv.cz/socreg/rozsirene_hledani_sluzby.do?si=4951911&amp;spo=&amp;spd=&amp;zn=&amp;srp=pdaz&amp;zak=&amp;zaok=&amp;zao=&amp;zau=&amp;pn=&amp;pic=&amp;SUBSESSION_ID=1488365420389_25&amp;sbmt=Vyhledat" xr:uid="{7AE07EF7-9B17-4C8A-B90E-209062BD6C0D}"/>
    <hyperlink ref="G494" r:id="rId405" display="http://iregistr.mpsv.cz/socreg/rozsirene_hledani_sluzby.do?si=3706758&amp;spo=&amp;spd=&amp;zn=&amp;srp=pdaz&amp;zak=&amp;zaok=&amp;zao=&amp;zau=&amp;pn=&amp;pic=&amp;SUBSESSION_ID=1488365420389_25&amp;sbmt=Vyhledat" xr:uid="{0601AF1B-58CB-44DC-9A9C-E9F3BC611994}"/>
    <hyperlink ref="G493" r:id="rId406" display="http://iregistr.mpsv.cz/socreg/rozsirene_hledani_sluzby.do?si=5296525&amp;spo=&amp;spd=&amp;zn=&amp;srp=pdaz&amp;zak=&amp;zaok=&amp;zao=&amp;zau=&amp;pn=&amp;pic=&amp;SUBSESSION_ID=1488365420389_25&amp;sbmt=Vyhledat" xr:uid="{86E2CB28-CB6E-438C-9EBB-97151237C8C5}"/>
    <hyperlink ref="G495" r:id="rId407" display="http://iregistr.mpsv.cz/socreg/rozsirene_hledani_sluzby.do?si=5876091&amp;spo=&amp;spd=&amp;zn=&amp;srp=pdaz&amp;zak=&amp;zaok=&amp;zao=&amp;zau=&amp;pn=&amp;pic=&amp;SUBSESSION_ID=1488370651581_1&amp;sbmt=Vyhledat" xr:uid="{624106AD-6FAF-4CFD-99CF-C1C2B2657516}"/>
    <hyperlink ref="G497" r:id="rId408" display="http://iregistr.mpsv.cz/socreg/rozsirene_hledani_sluzby.do?zn=&amp;zao=&amp;pic=&amp;zak=&amp;spd=&amp;spo=&amp;zaok=&amp;sbmt=Vyhledat&amp;zau=&amp;pn=&amp;si=7589579&amp;srp=pdaz&amp;SUBSESSION_ID=1488370711195_1" xr:uid="{A8AC887C-6EE3-4212-BA36-9B9BCB516FA5}"/>
    <hyperlink ref="G496" r:id="rId409" display="http://iregistr.mpsv.cz/socreg/rozsirene_hledani_sluzby.do?si=9910724&amp;spo=&amp;spd=&amp;zn=&amp;srp=pdaz&amp;zak=&amp;zaok=&amp;zao=&amp;zau=&amp;pn=&amp;pic=&amp;SUBSESSION_ID=1488370651581_1&amp;sbmt=Vyhledat" xr:uid="{18EF0743-9939-432A-B2F0-2A9FE5529E31}"/>
    <hyperlink ref="G498" r:id="rId410" display="http://iregistr.mpsv.cz/socreg/rozsirene_hledani_sluzby.do?si=2245564&amp;spo=&amp;spd=&amp;zn=&amp;srp=pdaz&amp;zak=&amp;zaok=&amp;zao=&amp;zau=&amp;pn=&amp;pic=&amp;SUBSESSION_ID=1488370651581_1&amp;sbmt=Vyhledat" xr:uid="{B8FC0CDA-F854-4C14-9BB0-0870183D437F}"/>
    <hyperlink ref="G499" r:id="rId411" display="http://iregistr.mpsv.cz/socreg/rozsirene_hledani_sluzby.do?si=8792484&amp;spo=&amp;spd=&amp;zn=&amp;srp=pdaz&amp;zak=&amp;zaok=&amp;zao=&amp;zau=&amp;pn=&amp;pic=&amp;SUBSESSION_ID=1488370651581_1&amp;sbmt=Vyhledat" xr:uid="{C8920F91-8F2A-4E7E-B913-E8F03428CC53}"/>
    <hyperlink ref="G503" r:id="rId412" display="http://iregistr.mpsv.cz/socreg/rozsirene_hledani_sluzby.do?zn=&amp;zao=&amp;pic=&amp;zak=&amp;spd=&amp;spo=&amp;zaok=&amp;sbmt=Vyhledat&amp;zau=&amp;pn=&amp;si=6755122&amp;srp=pdaz&amp;SUBSESSION_ID=1488371093572_3" xr:uid="{FC595FE2-65BB-4B18-BAE4-980930A03345}"/>
    <hyperlink ref="G504" r:id="rId413" display="http://iregistr.mpsv.cz/socreg/rozsirene_hledani_sluzby.do?zn=&amp;zao=&amp;pic=&amp;zak=&amp;spd=&amp;spo=&amp;zaok=&amp;sbmt=Vyhledat&amp;zau=&amp;pn=&amp;si=7852453&amp;srp=pdaz&amp;SUBSESSION_ID=1488371113883_4" xr:uid="{44377C58-AC29-4433-920A-AD9F365E3D64}"/>
    <hyperlink ref="G509" r:id="rId414" display="http://iregistr.mpsv.cz/socreg/rozsirene_hledani_sluzby.do?zn=&amp;zao=&amp;pic=&amp;zak=&amp;spd=&amp;spo=&amp;zaok=&amp;sbmt=Vyhledat&amp;zau=&amp;pn=&amp;si=8743277&amp;srp=pdaz&amp;SUBSESSION_ID=1488371135929_5" xr:uid="{E23AEDC5-F8DC-40EA-91B0-A38EB34CB42B}"/>
    <hyperlink ref="G500" r:id="rId415" display="http://iregistr.mpsv.cz/socreg/rozsirene_hledani_sluzby.do?zn=&amp;zao=&amp;pic=&amp;zak=&amp;spd=&amp;spo=&amp;zaok=&amp;sbmt=Vyhledat&amp;zau=&amp;pn=&amp;si=9625686&amp;srp=pdaz&amp;SUBSESSION_ID=1488371192194_7" xr:uid="{9D6A3E27-9F19-49A3-A1E3-8F950664B1FE}"/>
    <hyperlink ref="G510" r:id="rId416" display="http://iregistr.mpsv.cz/socreg/rozsirene_hledani_sluzby.do?zn=&amp;zao=&amp;pic=&amp;zak=&amp;spd=&amp;spo=&amp;zaok=&amp;sbmt=Vyhledat&amp;zau=&amp;pn=&amp;si=1235371&amp;srp=pdaz&amp;SUBSESSION_ID=1488371290387_1" xr:uid="{C2FE1E5C-238E-4523-A2BE-3B16D8EAFD9A}"/>
    <hyperlink ref="G511" r:id="rId417" display="http://iregistr.mpsv.cz/socreg/rozsirene_hledani_sluzby.do?zn=&amp;zao=&amp;pic=&amp;zak=&amp;spd=&amp;spo=&amp;zaok=&amp;sbmt=Vyhledat&amp;zau=&amp;pn=&amp;si=7893300&amp;srp=pdaz&amp;SUBSESSION_ID=1488371308145_8" xr:uid="{E6B921BC-62F3-4D96-A781-3D0C63E82779}"/>
    <hyperlink ref="G513" r:id="rId418" display="http://iregistr.mpsv.cz/socreg/rozsirene_hledani_sluzby.do?zn=&amp;zao=&amp;pic=&amp;zak=&amp;spd=&amp;spo=&amp;zaok=&amp;sbmt=Vyhledat&amp;zau=&amp;pn=&amp;si=4784957&amp;srp=pdaz&amp;SUBSESSION_ID=1488371440962_9" xr:uid="{68139164-21DC-46CB-9E61-2C236EF8AA73}"/>
    <hyperlink ref="G514" r:id="rId419" display="http://iregistr.mpsv.cz/socreg/rozsirene_hledani_sluzby.do?zn=&amp;zao=&amp;pic=&amp;zak=&amp;spd=&amp;spo=&amp;zaok=&amp;sbmt=Vyhledat&amp;zau=&amp;pn=&amp;si=1526990&amp;srp=pdaz&amp;SUBSESSION_ID=1488371514451_2" xr:uid="{88660A8D-DA30-4FEE-BAE8-AC963A94B40A}"/>
    <hyperlink ref="G515" r:id="rId420" display="http://iregistr.mpsv.cz/socreg/rozsirene_hledani_sluzby.do?zn=&amp;zao=&amp;pic=&amp;zak=&amp;spd=&amp;spo=&amp;zaok=&amp;sbmt=Vyhledat&amp;zau=&amp;pn=&amp;si=2889229&amp;srp=pdaz&amp;SUBSESSION_ID=1488371548927_4" xr:uid="{C8506E46-041A-41A2-A5EE-387BDF8403A6}"/>
    <hyperlink ref="G518" r:id="rId421" display="http://iregistr.mpsv.cz/socreg/rozsirene_hledani_sluzby.do?zn=&amp;zao=&amp;pic=&amp;zak=&amp;spd=&amp;spo=&amp;zaok=&amp;sbmt=Vyhledat&amp;zau=&amp;pn=&amp;si=2775351&amp;srp=pdaz&amp;SUBSESSION_ID=1488371748079_6" xr:uid="{11C3B0EE-6322-4023-9D52-A861A4DBCFE0}"/>
    <hyperlink ref="G517" r:id="rId422" display="http://iregistr.mpsv.cz/socreg/rozsirene_hledani_sluzby.do?zn=&amp;zao=&amp;pic=&amp;zak=&amp;spd=&amp;spo=&amp;zaok=&amp;sbmt=Vyhledat&amp;zau=&amp;pn=&amp;si=8042930&amp;srp=pdaz&amp;SUBSESSION_ID=1488371769090_7" xr:uid="{4FB7814B-795C-42CA-BEC0-AAE7DCD9F705}"/>
    <hyperlink ref="G520" r:id="rId423" display="http://iregistr.mpsv.cz/socreg/rozsirene_hledani_sluzby.do?zn=&amp;zao=&amp;pic=&amp;zak=&amp;spd=&amp;spo=&amp;zaok=&amp;sbmt=Vyhledat&amp;zau=&amp;pn=&amp;si=3461228&amp;srp=pdaz&amp;SUBSESSION_ID=1488371814401_10" xr:uid="{5FF44AD7-9132-4C7F-96BF-61FADB2602ED}"/>
    <hyperlink ref="G519" r:id="rId424" display="http://iregistr.mpsv.cz/socreg/rozsirene_hledani_sluzby.do?zn=&amp;zao=&amp;pic=&amp;zak=&amp;spd=&amp;spo=&amp;zaok=&amp;sbmt=Vyhledat&amp;zau=&amp;pn=&amp;si=9900930&amp;srp=pdaz&amp;SUBSESSION_ID=1488371833418_8" xr:uid="{6B926B73-C662-4776-9FA7-022D6EBC79EE}"/>
    <hyperlink ref="G525" r:id="rId425" display="http://iregistr.mpsv.cz/socreg/rozsirene_hledani_sluzby.do?zn=&amp;zao=&amp;pic=&amp;zak=&amp;spd=&amp;spo=&amp;zaok=&amp;sbmt=Vyhledat&amp;zau=&amp;pn=&amp;si=7058421&amp;srp=pdaz&amp;SUBSESSION_ID=1488372234117_11" xr:uid="{4A58D140-5718-48EE-802B-A2C134863360}"/>
    <hyperlink ref="G529" r:id="rId426" display="http://iregistr.mpsv.cz/socreg/rozsirene_hledani_sluzby.do?zn=&amp;zao=&amp;pic=&amp;zak=&amp;spd=&amp;spo=&amp;zaok=&amp;sbmt=Vyhledat&amp;zau=&amp;pn=&amp;si=2199417&amp;srp=pdaz&amp;SUBSESSION_ID=1488372332638_12" xr:uid="{2831E456-A97F-4AD9-846D-F898DC373443}"/>
    <hyperlink ref="G530" r:id="rId427" display="http://iregistr.mpsv.cz/socreg/rozsirene_hledani_sluzby.do?zn=&amp;zao=&amp;pic=&amp;zak=&amp;spd=&amp;spo=&amp;zaok=&amp;sbmt=Vyhledat&amp;zau=&amp;pn=&amp;si=3815438&amp;srp=pdaz&amp;SUBSESSION_ID=1488372359339_12" xr:uid="{A44123F7-527A-4D12-A10E-B7E2D44117D3}"/>
    <hyperlink ref="G528" r:id="rId428" display="http://iregistr.mpsv.cz/socreg/rozsirene_hledani_sluzby.do?zn=&amp;zao=&amp;pic=&amp;zak=&amp;spd=&amp;spo=&amp;zaok=&amp;sbmt=Vyhledat&amp;zau=&amp;pn=&amp;si=4653916&amp;srp=pdaz&amp;SUBSESSION_ID=1488372379549_13" xr:uid="{A8C41DAC-A631-4289-9D50-D8050B62D23E}"/>
    <hyperlink ref="G532" r:id="rId429" display="http://iregistr.mpsv.cz/socreg/rozsirene_hledani_sluzby.do?zn=&amp;zao=&amp;pic=&amp;zak=&amp;spd=&amp;spo=&amp;zaok=&amp;sbmt=Vyhledat&amp;zau=&amp;pn=&amp;si=1059158&amp;srp=pdaz&amp;SUBSESSION_ID=1488372456436_13" xr:uid="{D2B68218-E6CE-472D-8965-1DDDE37D6FBB}"/>
    <hyperlink ref="G531" r:id="rId430" display="http://iregistr.mpsv.cz/socreg/rozsirene_hledani_sluzby.do?zn=&amp;zao=&amp;pic=&amp;zak=&amp;spd=&amp;spo=&amp;zaok=&amp;sbmt=Vyhledat&amp;zau=&amp;pn=&amp;si=4706981&amp;srp=pdaz&amp;SUBSESSION_ID=1488372477128_14" xr:uid="{78CEE35A-64FE-4C10-B6E7-727DC637B44F}"/>
    <hyperlink ref="G533" r:id="rId431" display="http://iregistr.mpsv.cz/socreg/rozsirene_hledani_sluzby.do?zn=&amp;zao=&amp;pic=&amp;zak=&amp;spd=&amp;spo=&amp;zaok=&amp;sbmt=Vyhledat&amp;zau=&amp;pn=&amp;si=7617221&amp;srp=pdaz&amp;SUBSESSION_ID=1488372630116_3" xr:uid="{6694F742-39DE-4251-9B96-A9B948D5BF09}"/>
    <hyperlink ref="G534" r:id="rId432" display="http://iregistr.mpsv.cz/socreg/rozsirene_hledani_sluzby.do?zn=&amp;zao=&amp;pic=&amp;zak=&amp;spd=&amp;spo=&amp;zaok=&amp;sbmt=Vyhledat&amp;zau=&amp;pn=&amp;si=7917169&amp;srp=pdaz&amp;SUBSESSION_ID=1488372645428_4" xr:uid="{020BAC65-98D0-42EC-B888-6421C047FAFE}"/>
    <hyperlink ref="G537" r:id="rId433" display="http://iregistr.mpsv.cz/socreg/rozsirene_hledani_sluzby.do?zn=&amp;zao=&amp;pic=&amp;zak=&amp;spd=&amp;spo=&amp;zaok=&amp;sbmt=Vyhledat&amp;zau=&amp;pn=&amp;si=6318138&amp;srp=pdaz&amp;SUBSESSION_ID=1488372841753_5" xr:uid="{61A21A08-1AE2-452C-A3FB-C80FAC094233}"/>
    <hyperlink ref="G536" r:id="rId434" display="http://iregistr.mpsv.cz/socreg/rozsirene_hledani_sluzby.do?si=7671518&amp;spo=&amp;spd=&amp;zn=&amp;srp=pdaz&amp;zak=&amp;zaok=&amp;zao=&amp;zau=&amp;pn=&amp;pic=&amp;SUBSESSION_ID=1488370651581_1&amp;sbmt=Vyhledat" xr:uid="{FC48A07C-A77B-45E6-A196-DBF490529BA9}"/>
    <hyperlink ref="G538" r:id="rId435" display="http://iregistr.mpsv.cz/socreg/rozsirene_hledani_sluzby.do?zn=&amp;zao=&amp;pic=&amp;zak=&amp;spd=&amp;spo=&amp;zaok=&amp;sbmt=Vyhledat&amp;zau=&amp;pn=&amp;si=7299257&amp;srp=pdaz&amp;SUBSESSION_ID=1488372915125_6" xr:uid="{31FFE4BD-984F-4196-AC72-BCC492A93399}"/>
    <hyperlink ref="G564" r:id="rId436" display="http://iregistr.mpsv.cz/socreg/rozsirene_hledani_sluzby.do?si=1291461&amp;spo=&amp;spd=&amp;zn=&amp;srp=pdaz&amp;zak=&amp;zaok=&amp;zao=&amp;zau=&amp;pn=&amp;pic=&amp;SUBSESSION_ID=1488370651581_1&amp;sbmt=Vyhledat" xr:uid="{67EADF55-FA60-443F-8F77-CE4146963490}"/>
    <hyperlink ref="G541" r:id="rId437" display="http://iregistr.mpsv.cz/socreg/rozsirene_hledani_sluzby.do?zn=&amp;zao=&amp;pic=&amp;zak=&amp;spd=&amp;spo=&amp;zaok=&amp;sbmt=Vyhledat&amp;zau=&amp;pn=&amp;si=6381011&amp;srp=pdaz&amp;SUBSESSION_ID=1488373547170_8" xr:uid="{8FFBFCEA-7ADC-4E53-9F83-216896CAD892}"/>
    <hyperlink ref="G542" r:id="rId438" display="http://iregistr.mpsv.cz/socreg/rozsirene_hledani_sluzby.do?si=6586559&amp;spo=&amp;spd=&amp;zn=&amp;srp=pdaz&amp;zak=&amp;zaok=&amp;zao=&amp;zau=&amp;pn=&amp;pic=&amp;SUBSESSION_ID=1488370651581_1&amp;sbmt=Vyhledat" xr:uid="{336CD988-A286-42DD-93A1-0A5B5079259C}"/>
    <hyperlink ref="G539" r:id="rId439" display="http://iregistr.mpsv.cz/socreg/rozsirene_hledani_sluzby.do?si=8263485&amp;spo=&amp;spd=&amp;zn=&amp;srp=pdaz&amp;zak=&amp;zaok=&amp;zao=&amp;zau=&amp;pn=&amp;pic=&amp;SUBSESSION_ID=1488370651581_1&amp;sbmt=Vyhledat" xr:uid="{DBF9AA6D-FF79-4354-B1C3-24C944818286}"/>
    <hyperlink ref="G540" r:id="rId440" display="http://iregistr.mpsv.cz/socreg/rozsirene_hledani_sluzby.do?zn=&amp;zao=&amp;pic=&amp;zak=&amp;spd=&amp;spo=&amp;zaok=&amp;sbmt=Vyhledat&amp;zau=&amp;pn=&amp;si=8363578&amp;srp=pdaz&amp;SUBSESSION_ID=1488373598592_9" xr:uid="{65821EC0-83FF-4BE0-BC14-9C9D468B6398}"/>
    <hyperlink ref="G546" r:id="rId441" display="http://iregistr.mpsv.cz/socreg/rozsirene_hledani_sluzby.do?si=3209491&amp;spo=&amp;spd=&amp;zn=&amp;srp=pdaz&amp;zak=&amp;zaok=&amp;zao=&amp;zau=&amp;pn=&amp;pic=&amp;SUBSESSION_ID=1488370651581_1&amp;sbmt=Vyhledat" xr:uid="{2E19FB0D-C160-475E-97C9-332AD73CEE45}"/>
    <hyperlink ref="G547" r:id="rId442" display="http://iregistr.mpsv.cz/socreg/rozsirene_hledani_sluzby.do?zn=&amp;zao=&amp;pic=&amp;zak=&amp;spd=&amp;spo=&amp;zaok=&amp;sbmt=Vyhledat&amp;zau=&amp;pn=&amp;si=4233074&amp;srp=pdaz&amp;SUBSESSION_ID=1488373832494_11" xr:uid="{5FDB92D7-DC27-4C28-9ED8-1D1B6BF4B226}"/>
    <hyperlink ref="G548" r:id="rId443" display="http://iregistr.mpsv.cz/socreg/rozsirene_hledani_sluzby.do?zn=&amp;zao=&amp;pic=&amp;zak=&amp;spd=&amp;spo=&amp;zaok=&amp;sbmt=Vyhledat&amp;zau=&amp;pn=&amp;si=7376225&amp;srp=pdaz&amp;SUBSESSION_ID=1488373850099_14" xr:uid="{F834E97B-98BD-4786-979E-796F534738AD}"/>
    <hyperlink ref="G549" r:id="rId444" display="http://iregistr.mpsv.cz/socreg/rozsirene_hledani_sluzby.do?zn=&amp;zao=&amp;pic=&amp;zak=&amp;spd=&amp;spo=&amp;zaok=&amp;sbmt=Vyhledat&amp;zau=&amp;pn=&amp;si=3745494&amp;srp=pdaz&amp;SUBSESSION_ID=1488373916400_15" xr:uid="{4B4054B3-8DE2-4347-8D98-98D5EA5375FB}"/>
    <hyperlink ref="G551" r:id="rId445" display="http://iregistr.mpsv.cz/socreg/rozsirene_hledani_sluzby.do?zn=&amp;zao=&amp;pic=&amp;zak=&amp;spd=&amp;spo=&amp;zaok=&amp;sbmt=Vyhledat&amp;zau=&amp;pn=&amp;si=2816595&amp;srp=pdaz&amp;SUBSESSION_ID=1488373982646_16" xr:uid="{56BA1A4A-935A-4B7D-9D0B-AFA5C2332E77}"/>
    <hyperlink ref="G550" r:id="rId446" display="http://iregistr.mpsv.cz/socreg/rozsirene_hledani_sluzby.do?zn=&amp;zao=&amp;pic=&amp;zak=&amp;spd=&amp;spo=&amp;zaok=&amp;sbmt=Vyhledat&amp;zau=&amp;pn=&amp;si=5687323&amp;srp=pdaz&amp;SUBSESSION_ID=1488374000286_17" xr:uid="{E278EE48-DD3A-4500-A7AB-C32F82F426D6}"/>
    <hyperlink ref="G555" r:id="rId447" display="http://iregistr.mpsv.cz/socreg/rozsirene_hledani_sluzby.do?zn=&amp;zao=&amp;pic=&amp;zak=&amp;spd=&amp;spo=&amp;zaok=&amp;sbmt=Vyhledat&amp;zau=&amp;pn=&amp;si=7255535&amp;srp=pdaz&amp;SUBSESSION_ID=1488374104280_16" xr:uid="{6DD6B4E8-A3D0-45C5-8C76-1213B952C8EC}"/>
    <hyperlink ref="G557" r:id="rId448" display="http://iregistr.mpsv.cz/socreg/rozsirene_hledani_sluzby.do?zn=&amp;zao=&amp;pic=&amp;zak=&amp;spd=&amp;spo=&amp;zaok=&amp;sbmt=Vyhledat&amp;zau=&amp;pn=&amp;si=1719134&amp;srp=pdaz&amp;SUBSESSION_ID=1488374148986_17" xr:uid="{BC92DC9C-6B8E-4344-8AF5-AA50D0B7A274}"/>
    <hyperlink ref="G556" r:id="rId449" display="http://iregistr.mpsv.cz/socreg/rozsirene_hledani_sluzby.do?zn=&amp;zao=&amp;pic=&amp;zak=&amp;spd=&amp;spo=&amp;zaok=&amp;sbmt=Vyhledat&amp;zau=&amp;pn=&amp;si=5981133&amp;srp=pdaz&amp;SUBSESSION_ID=1488374165377_18" xr:uid="{1804C7E8-AE00-4D01-BEA2-3F7657216579}"/>
    <hyperlink ref="G558" r:id="rId450" display="http://iregistr.mpsv.cz/socreg/rozsirene_hledani_sluzby.do?zn=&amp;zao=&amp;pic=&amp;zak=&amp;spd=&amp;spo=&amp;zaok=&amp;sbmt=Vyhledat&amp;zau=&amp;pn=&amp;si=2995706&amp;srp=pdaz&amp;SUBSESSION_ID=1488374256030_12" xr:uid="{E358362F-16FB-48B2-A54B-8AFDEEF0B7FF}"/>
    <hyperlink ref="G559" r:id="rId451" display="http://iregistr.mpsv.cz/socreg/rozsirene_hledani_sluzby.do?si=5168732&amp;spo=&amp;spd=&amp;zn=&amp;srp=pdaz&amp;zak=&amp;zaok=&amp;zao=&amp;zau=&amp;pn=&amp;pic=&amp;SUBSESSION_ID=1488370651581_1&amp;sbmt=Vyhledat" xr:uid="{5D4E313D-F115-4C01-97DC-C111C3531D93}"/>
    <hyperlink ref="G561" r:id="rId452" display="http://iregistr.mpsv.cz/socreg/rozsirene_hledani_sluzby.do?si=5245237&amp;spo=&amp;spd=&amp;zn=&amp;srp=pdaz&amp;zak=&amp;zaok=&amp;zao=&amp;zau=&amp;pn=&amp;pic=&amp;SUBSESSION_ID=1488370651581_1&amp;sbmt=Vyhledat" xr:uid="{D6F8B99F-77B4-424C-88F3-4836E052EB2B}"/>
    <hyperlink ref="G560" r:id="rId453" display="http://iregistr.mpsv.cz/socreg/rozsirene_hledani_sluzby.do?si=7263873&amp;spo=&amp;spd=&amp;zn=&amp;srp=pdaz&amp;zak=&amp;zaok=&amp;zao=&amp;zau=&amp;pn=&amp;pic=&amp;SUBSESSION_ID=1488370651581_1&amp;sbmt=Vyhledat" xr:uid="{72585BBF-FB35-45D5-808B-AEC078FC3276}"/>
    <hyperlink ref="G562" r:id="rId454" display="http://iregistr.mpsv.cz/socreg/rozsirene_hledani_sluzby.do?zn=&amp;zao=&amp;pic=&amp;zak=&amp;spd=&amp;spo=&amp;zaok=&amp;sbmt=Vyhledat&amp;zau=&amp;pn=&amp;si=6712514&amp;srp=pdaz&amp;SUBSESSION_ID=1488374394693_13" xr:uid="{4FA87DE1-24DC-4006-AD6B-BB3F53AA2DE2}"/>
    <hyperlink ref="G563" r:id="rId455" display="http://iregistr.mpsv.cz/socreg/rozsirene_hledani_sluzby.do?si=2812601&amp;spo=&amp;spd=&amp;zn=&amp;srp=pdaz&amp;zak=&amp;zaok=&amp;zao=&amp;zau=&amp;pn=&amp;pic=&amp;SUBSESSION_ID=1488370651581_1&amp;sbmt=Vyhledat" xr:uid="{8D97184C-0A0B-471D-9954-FF5BCA6966F4}"/>
    <hyperlink ref="G565" r:id="rId456" display="http://iregistr.mpsv.cz/socreg/rozsirene_hledani_sluzby.do?zn=&amp;zao=&amp;pic=&amp;zak=&amp;spd=&amp;spo=&amp;zaok=&amp;sbmt=Vyhledat&amp;zau=&amp;pn=&amp;si=8227522&amp;srp=pdaz&amp;SUBSESSION_ID=1488374642853_18" xr:uid="{3F1FC347-7C0D-4BF5-8240-5AF9E1E19E6E}"/>
    <hyperlink ref="G568" r:id="rId457" display="http://iregistr.mpsv.cz/socreg/rozsirene_hledani_sluzby.do?zn=&amp;zao=&amp;pic=&amp;zak=&amp;spd=&amp;spo=&amp;zaok=&amp;sbmt=Vyhledat&amp;zau=&amp;pn=&amp;si=5486683&amp;srp=pdaz&amp;SUBSESSION_ID=1488374756570_20" xr:uid="{1F98DCED-01BC-402E-82B4-AD2CE847D4AA}"/>
    <hyperlink ref="G574" r:id="rId458" display="http://iregistr.mpsv.cz/socreg/rozsirene_hledani_sluzby.do?zn=&amp;zao=&amp;pic=&amp;zak=&amp;spd=&amp;spo=&amp;zaok=&amp;sbmt=Vyhledat&amp;zau=&amp;pn=&amp;si=6563563&amp;srp=pdaz&amp;SUBSESSION_ID=1488374774699_21" xr:uid="{F99447F7-61C7-41DF-876C-D4599CECECBC}"/>
    <hyperlink ref="G575" r:id="rId459" display="http://iregistr.mpsv.cz/socreg/rozsirene_hledani_sluzby.do?si=1084230&amp;spo=&amp;spd=&amp;zn=&amp;srp=pdaz&amp;zak=&amp;zaok=&amp;zao=&amp;zau=&amp;pn=&amp;pic=&amp;SUBSESSION_ID=1488374925320_20&amp;sbmt=Vyhledat" xr:uid="{9232115B-0A6A-49C7-AAF3-64FF78B8975C}"/>
    <hyperlink ref="G576" r:id="rId460" display="http://iregistr.mpsv.cz/socreg/rozsirene_hledani_sluzby.do?si=1886629&amp;spo=&amp;spd=&amp;zn=&amp;srp=pdaz&amp;zak=&amp;zaok=&amp;zao=&amp;zau=&amp;pn=&amp;pic=&amp;SUBSESSION_ID=1488374925320_20&amp;sbmt=Vyhledat" xr:uid="{F31D7B11-E639-480E-A8C8-A64CD7C9301D}"/>
    <hyperlink ref="G578" r:id="rId461" display="http://iregistr.mpsv.cz/socreg/rozsirene_hledani_sluzby.do?zn=&amp;zao=&amp;pic=&amp;zak=&amp;spd=&amp;spo=&amp;zaok=&amp;sbmt=Vyhledat&amp;zau=&amp;pn=&amp;si=1584376&amp;srp=pdaz&amp;SUBSESSION_ID=1488375463378_3" xr:uid="{80A94148-1136-4BEA-B78C-C6DAAAC1BA70}"/>
    <hyperlink ref="G579" r:id="rId462" display="http://iregistr.mpsv.cz/socreg/rozsirene_hledani_sluzby.do?zn=&amp;zao=&amp;pic=&amp;zak=&amp;spd=&amp;spo=&amp;zaok=&amp;sbmt=Vyhledat&amp;zau=&amp;pn=&amp;si=2667652&amp;srp=pdaz&amp;SUBSESSION_ID=1488375488640_14" xr:uid="{AE011DC0-004A-408A-9400-F6B38B4384FF}"/>
    <hyperlink ref="G577" r:id="rId463" display="http://iregistr.mpsv.cz/socreg/rozsirene_hledani_sluzby.do?zn=&amp;zao=&amp;pic=&amp;zak=&amp;spd=&amp;spo=&amp;zaok=&amp;sbmt=Vyhledat&amp;zau=&amp;pn=&amp;si=5600784&amp;srp=pdaz&amp;SUBSESSION_ID=1488375505018_4" xr:uid="{2EB4F77D-5A9E-49CE-BC04-A8F1D920C76F}"/>
    <hyperlink ref="G580" r:id="rId464" display="http://iregistr.mpsv.cz/socreg/rozsirene_hledani_sluzby.do?zn=&amp;zao=&amp;pic=&amp;zak=&amp;spd=&amp;spo=&amp;zaok=&amp;sbmt=Vyhledat&amp;zau=&amp;pn=&amp;si=7740354&amp;srp=pdaz&amp;SUBSESSION_ID=1488375586686_5" xr:uid="{34CDBFCF-FF89-42D9-91CB-DFC0E740433B}"/>
    <hyperlink ref="G581" r:id="rId465" display="http://iregistr.mpsv.cz/socreg/rozsirene_hledani_sluzby.do?zn=&amp;zao=&amp;pic=&amp;zak=&amp;spd=&amp;spo=&amp;zaok=&amp;sbmt=Vyhledat&amp;zau=&amp;pn=&amp;si=6496915&amp;srp=pdaz&amp;SUBSESSION_ID=1488375623587_6" xr:uid="{8E5D0C01-FBA6-4060-99E5-7CE6751067FF}"/>
    <hyperlink ref="G582" r:id="rId466" display="http://iregistr.mpsv.cz/socreg/rozsirene_hledani_sluzby.do?zn=&amp;zao=&amp;pic=&amp;zak=&amp;spd=&amp;spo=&amp;zaok=&amp;sbmt=Vyhledat&amp;zau=&amp;pn=&amp;si=6926865&amp;srp=pdaz&amp;SUBSESSION_ID=1488375640025_15" xr:uid="{AC11C853-B890-4DF0-9439-05476A28F0C1}"/>
    <hyperlink ref="G583" r:id="rId467" display="http://iregistr.mpsv.cz/socreg/rozsirene_hledani_sluzby.do?zn=&amp;zao=&amp;pic=&amp;zak=&amp;spd=&amp;spo=&amp;zaok=&amp;sbmt=Vyhledat&amp;zau=&amp;pn=&amp;si=9999756&amp;srp=pdaz&amp;SUBSESSION_ID=1488375707343_16" xr:uid="{08358C69-9B8D-400C-B8BA-0AACB8D4379C}"/>
    <hyperlink ref="G584" r:id="rId468" display="http://iregistr.mpsv.cz/socreg/rozsirene_hledani_sluzby.do?zn=&amp;zao=&amp;pic=&amp;zak=&amp;spd=&amp;spo=&amp;zaok=&amp;sbmt=Vyhledat&amp;zau=&amp;pn=&amp;si=5595772&amp;srp=pdaz&amp;SUBSESSION_ID=1488375790389_17" xr:uid="{DD9B7074-01AD-46AA-B2D5-D69D27C573DF}"/>
    <hyperlink ref="G585" r:id="rId469" display="http://iregistr.mpsv.cz/socreg/rozsirene_hledani_sluzby.do?zn=&amp;zao=&amp;pic=&amp;zak=&amp;spd=&amp;spo=&amp;zaok=&amp;sbmt=Vyhledat&amp;zau=&amp;pn=&amp;si=5681477&amp;srp=pdaz&amp;SUBSESSION_ID=1488375809035_9" xr:uid="{F9CC9141-3FA6-462D-8115-A44001912875}"/>
    <hyperlink ref="G586" r:id="rId470" display="http://iregistr.mpsv.cz/socreg/rozsirene_hledani_sluzby.do?zn=&amp;zao=&amp;pic=&amp;zak=&amp;spd=&amp;spo=&amp;zaok=&amp;sbmt=Vyhledat&amp;zau=&amp;pn=&amp;si=9094532&amp;srp=pdaz&amp;SUBSESSION_ID=1488376007732_19" xr:uid="{A5402BB7-45FE-4E92-8096-47B332134403}"/>
    <hyperlink ref="G589" r:id="rId471" display="http://iregistr.mpsv.cz/socreg/rozsirene_hledani_sluzby.do?zn=&amp;zao=&amp;pic=&amp;zak=&amp;spd=&amp;spo=&amp;zaok=&amp;sbmt=Vyhledat&amp;zau=&amp;pn=&amp;si=2304479&amp;srp=pdaz&amp;SUBSESSION_ID=1488376072504_11" xr:uid="{C559531D-7959-4FD2-92A4-B1A4137F5EBC}"/>
    <hyperlink ref="G588" r:id="rId472" display="http://iregistr.mpsv.cz/socreg/rozsirene_hledani_sluzby.do?zn=&amp;zao=&amp;pic=&amp;zak=&amp;spd=&amp;spo=&amp;zaok=&amp;sbmt=Vyhledat&amp;zau=&amp;pn=&amp;si=7195515&amp;srp=pdaz&amp;SUBSESSION_ID=1488376091171_20" xr:uid="{B6AD00E5-192A-45DF-96F6-860A4C51297D}"/>
    <hyperlink ref="G587" r:id="rId473" display="http://iregistr.mpsv.cz/socreg/rozsirene_hledani_sluzby.do?zn=&amp;zao=&amp;pic=&amp;zak=&amp;spd=&amp;spo=&amp;zaok=&amp;sbmt=Vyhledat&amp;zau=&amp;pn=&amp;si=8613016&amp;srp=pdaz&amp;SUBSESSION_ID=1488376108758_12" xr:uid="{0B989AD3-E79B-4874-963D-E219384DB03B}"/>
    <hyperlink ref="G591" r:id="rId474" display="http://iregistr.mpsv.cz/socreg/rozsirene_hledani_sluzby.do?zn=&amp;zao=&amp;pic=&amp;zak=&amp;spd=&amp;spo=&amp;zaok=&amp;sbmt=Vyhledat&amp;zau=&amp;pn=&amp;si=1591611&amp;srp=pdaz&amp;SUBSESSION_ID=1488376163142_13" xr:uid="{C597D330-F0BA-4858-9F9D-BD87A8963CF2}"/>
    <hyperlink ref="G590" r:id="rId475" display="http://iregistr.mpsv.cz/socreg/rozsirene_hledani_sluzby.do?zn=&amp;zao=&amp;pic=&amp;zak=&amp;spd=&amp;spo=&amp;zaok=&amp;sbmt=Vyhledat&amp;zau=&amp;pn=&amp;si=2928939&amp;srp=pdaz&amp;SUBSESSION_ID=1488376181302_21" xr:uid="{B3A3644A-FB4F-4104-8AB2-1AD2272494A0}"/>
    <hyperlink ref="G592" r:id="rId476" display="http://iregistr.mpsv.cz/socreg/rozsirene_hledani_sluzby.do?zn=&amp;zao=&amp;pic=&amp;zak=&amp;spd=&amp;spo=&amp;zaok=&amp;sbmt=Vyhledat&amp;zau=&amp;pn=&amp;si=6353601&amp;srp=pdaz&amp;SUBSESSION_ID=1488376197138_14" xr:uid="{15A89D23-E583-4CB6-B217-6EAC39C682F2}"/>
    <hyperlink ref="G596" r:id="rId477" display="http://iregistr.mpsv.cz/socreg/rozsirene_hledani_sluzby.do?si=2932015&amp;spo=&amp;spd=&amp;zn=&amp;srp=pdaz&amp;zak=&amp;zaok=&amp;zao=&amp;zau=&amp;pn=&amp;pic=&amp;SUBSESSION_ID=1488376535264_22&amp;sbmt=Vyhledat" xr:uid="{3BAB126C-E3F9-46E6-B373-1346DE5B367B}"/>
    <hyperlink ref="G597" r:id="rId478" display="http://iregistr.mpsv.cz/socreg/rozsirene_hledani_sluzby.do?si=9467457&amp;spo=&amp;spd=&amp;zn=&amp;srp=pdaz&amp;zak=&amp;zaok=&amp;zao=&amp;zau=&amp;pn=&amp;pic=&amp;SUBSESSION_ID=1488376535264_22&amp;sbmt=Vyhledat" xr:uid="{2AC45FCA-5624-4922-B718-6A540306CD89}"/>
    <hyperlink ref="G602" r:id="rId479" display="http://iregistr.mpsv.cz/socreg/rozsirene_hledani_sluzby.do?si=5781980&amp;spo=&amp;spd=&amp;zn=&amp;srp=pdaz&amp;zak=&amp;zaok=&amp;zao=&amp;zau=&amp;pn=&amp;pic=&amp;SUBSESSION_ID=1488376535264_22&amp;sbmt=Vyhledat" xr:uid="{35EB3EF6-AA7A-494C-8913-2411655400C1}"/>
    <hyperlink ref="G599" r:id="rId480" display="http://iregistr.mpsv.cz/socreg/rozsirene_hledani_sluzby.do?zn=&amp;zao=&amp;pic=&amp;zak=&amp;spd=&amp;spo=&amp;zaok=&amp;sbmt=Vyhledat&amp;zau=&amp;pn=&amp;si=9982961&amp;srp=pdaz&amp;SUBSESSION_ID=1488376653331_21" xr:uid="{AB89F56C-989A-4011-A89F-E1013709710A}"/>
    <hyperlink ref="G603" r:id="rId481" display="http://iregistr.mpsv.cz/socreg/rozsirene_hledani_sluzby.do?zn=&amp;zao=&amp;pic=&amp;zak=&amp;spd=&amp;spo=&amp;zaok=&amp;sbmt=Vyhledat&amp;zau=&amp;pn=&amp;si=7853218&amp;srp=pdaz&amp;SUBSESSION_ID=1488376713156_22" xr:uid="{75B0D5EF-6D44-46BC-AC33-FC1679B6481D}"/>
    <hyperlink ref="G609" r:id="rId482" display="http://iregistr.mpsv.cz/socreg/rozsirene_hledani_sluzby.do?si=5532702&amp;spo=&amp;spd=&amp;zn=&amp;srp=pdaz&amp;zak=&amp;zaok=&amp;zao=&amp;zau=&amp;pn=&amp;pic=&amp;SUBSESSION_ID=1488376535264_22&amp;sbmt=Vyhledat" xr:uid="{13006E27-FAA7-4FF9-8693-6AC580DD729A}"/>
    <hyperlink ref="G606" r:id="rId483" display="http://iregistr.mpsv.cz/socreg/rozsirene_hledani_sluzby.do?si=5666407&amp;spo=&amp;spd=&amp;zn=&amp;srp=pdaz&amp;zak=&amp;zaok=&amp;zao=&amp;zau=&amp;pn=&amp;pic=&amp;SUBSESSION_ID=1488376535264_22&amp;sbmt=Vyhledat" xr:uid="{48F61539-D011-4A73-B611-E81A91284251}"/>
    <hyperlink ref="G607" r:id="rId484" display="http://iregistr.mpsv.cz/socreg/rozsirene_hledani_sluzby.do?si=6554374&amp;spo=&amp;spd=&amp;zn=&amp;srp=pdaz&amp;zak=&amp;zaok=&amp;zao=&amp;zau=&amp;pn=&amp;pic=&amp;SUBSESSION_ID=1488376535264_22&amp;sbmt=Vyhledat" xr:uid="{CCFD4D28-F763-438F-861F-B08739F34A8B}"/>
    <hyperlink ref="G608" r:id="rId485" display="http://iregistr.mpsv.cz/socreg/rozsirene_hledani_sluzby.do?si=9681860&amp;spo=&amp;spd=&amp;zn=&amp;srp=pdaz&amp;zak=&amp;zaok=&amp;zao=&amp;zau=&amp;pn=&amp;pic=&amp;SUBSESSION_ID=1488376535264_22&amp;sbmt=Vyhledat" xr:uid="{8BEC74D6-36EC-479C-9506-A7EA9D63B353}"/>
    <hyperlink ref="G612" r:id="rId486" display="http://iregistr.mpsv.cz/socreg/rozsirene_hledani_sluzby.do?si=1155482&amp;spo=&amp;spd=&amp;zn=&amp;srp=pdaz&amp;zak=&amp;zaok=&amp;zao=&amp;zau=&amp;pn=&amp;pic=&amp;SUBSESSION_ID=1488376535264_22&amp;sbmt=Vyhledat" xr:uid="{DA668FE4-1930-47D7-95DF-E51CBE4B3413}"/>
    <hyperlink ref="G611" r:id="rId487" display="http://iregistr.mpsv.cz/socreg/rozsirene_hledani_sluzby.do?si=3977758&amp;spo=&amp;spd=&amp;zn=&amp;srp=pdaz&amp;zak=&amp;zaok=&amp;zao=&amp;zau=&amp;pn=&amp;pic=&amp;SUBSESSION_ID=1488376535264_22&amp;sbmt=Vyhledat" xr:uid="{BA7F2334-3066-47A3-B61A-B0FF7494E5E4}"/>
    <hyperlink ref="G610" r:id="rId488" display="http://iregistr.mpsv.cz/socreg/rozsirene_hledani_sluzby.do?zn=&amp;zao=&amp;pic=&amp;zak=&amp;spd=&amp;spo=&amp;zaok=&amp;sbmt=Vyhledat&amp;zau=&amp;pn=&amp;si=9496934&amp;srp=pdaz&amp;SUBSESSION_ID=1488377242767_23" xr:uid="{B00644B0-7C91-4E2D-991D-377C15D6556A}"/>
    <hyperlink ref="G614" r:id="rId489" display="http://iregistr.mpsv.cz/socreg/rozsirene_hledani_sluzby.do?zn=&amp;zao=&amp;pic=&amp;zak=&amp;spd=&amp;spo=&amp;zaok=&amp;sbmt=Vyhledat&amp;zau=&amp;pn=&amp;si=2342335&amp;srp=pdaz&amp;SUBSESSION_ID=1488377320853_24" xr:uid="{EDCD52E2-9A25-41DE-9A05-D68A4FB2FB4A}"/>
    <hyperlink ref="G615" r:id="rId490" display="http://iregistr.mpsv.cz/socreg/rozsirene_hledani_sluzby.do?zn=&amp;zao=&amp;pic=&amp;zak=&amp;spd=&amp;spo=&amp;zaok=&amp;sbmt=Vyhledat&amp;zau=&amp;pn=&amp;si=4410360&amp;srp=pdaz&amp;SUBSESSION_ID=1488377338420_25" xr:uid="{1609B795-00DC-462A-9B97-2B475E9749FE}"/>
    <hyperlink ref="G616" r:id="rId491" display="http://iregistr.mpsv.cz/socreg/rozsirene_hledani_sluzby.do?si=8034777&amp;spo=&amp;spd=&amp;zn=&amp;srp=pdaz&amp;zak=&amp;zaok=&amp;zao=&amp;zau=&amp;pn=&amp;pic=&amp;SUBSESSION_ID=1488376535264_22&amp;sbmt=Vyhledat" xr:uid="{0F41E10F-37A4-464D-A328-21BB050E29B3}"/>
    <hyperlink ref="G613" r:id="rId492" display="http://iregistr.mpsv.cz/socreg/rozsirene_hledani_sluzby.do?si=8559065&amp;spo=&amp;spd=&amp;zn=&amp;srp=pdaz&amp;zak=&amp;zaok=&amp;zao=&amp;zau=&amp;pn=&amp;pic=&amp;SUBSESSION_ID=1488376535264_22&amp;sbmt=Vyhledat" xr:uid="{5C49E7F2-515C-4435-9894-0EA1FC708B80}"/>
    <hyperlink ref="G617" r:id="rId493" display="http://iregistr.mpsv.cz/socreg/rozsirene_hledani_sluzby.do?zn=&amp;zao=&amp;pic=&amp;zak=&amp;spd=&amp;spo=&amp;zaok=&amp;sbmt=Vyhledat&amp;zau=&amp;pn=&amp;si=8988454&amp;srp=pdaz&amp;SUBSESSION_ID=1488377388723_26" xr:uid="{16A7919C-D821-4BEC-8C69-E3E434220DA5}"/>
    <hyperlink ref="G618" r:id="rId494" display="http://iregistr.mpsv.cz/socreg/rozsirene_hledani_sluzby.do?si=8822983&amp;spo=&amp;spd=&amp;zn=&amp;srp=pdaz&amp;zak=&amp;zaok=&amp;zao=&amp;zau=&amp;pn=&amp;pic=&amp;SUBSESSION_ID=1488377770968_17&amp;sbmt=Vyhledat" xr:uid="{34EF572E-F004-484D-8133-B58FDABB0248}"/>
    <hyperlink ref="G626" r:id="rId495" display="http://iregistr.mpsv.cz/socreg/rozsirene_hledani_sluzby.do?si=2854357&amp;spo=&amp;spd=&amp;zn=&amp;srp=pdaz&amp;zak=&amp;zaok=&amp;zao=&amp;zau=&amp;pn=&amp;pic=&amp;SUBSESSION_ID=1488377770968_17&amp;sbmt=Vyhledat" xr:uid="{458799C2-4468-4FE0-AB32-569E5C0ECD51}"/>
    <hyperlink ref="G619" r:id="rId496" display="http://iregistr.mpsv.cz/socreg/rozsirene_hledani_sluzby.do?zn=&amp;zao=&amp;pic=&amp;zak=&amp;spd=&amp;spo=&amp;zaok=&amp;sbmt=Vyhledat&amp;zau=&amp;pn=&amp;si=3074336&amp;srp=pdaz&amp;SUBSESSION_ID=1488377868193_23" xr:uid="{3ACDA569-C35F-4BC2-8392-3B0B075CA9A0}"/>
    <hyperlink ref="G625" r:id="rId497" display="http://iregistr.mpsv.cz/socreg/rozsirene_hledani_sluzby.do?si=3367359&amp;spo=&amp;spd=&amp;zn=&amp;srp=pdaz&amp;zak=&amp;zaok=&amp;zao=&amp;zau=&amp;pn=&amp;pic=&amp;SUBSESSION_ID=1488377770968_17&amp;sbmt=Vyhledat" xr:uid="{F844A68A-45C8-44A6-8BAF-8EB1A6358761}"/>
    <hyperlink ref="G621" r:id="rId498" display="http://iregistr.mpsv.cz/socreg/rozsirene_hledani_sluzby.do?zn=&amp;zao=&amp;pic=&amp;zak=&amp;spd=&amp;spo=&amp;zaok=&amp;sbmt=Vyhledat&amp;zau=&amp;pn=&amp;si=3789317&amp;srp=pdaz&amp;SUBSESSION_ID=1488377904191_24" xr:uid="{41A22639-B272-473E-B833-1FEC0BD77EB5}"/>
    <hyperlink ref="G623" r:id="rId499" display="http://iregistr.mpsv.cz/socreg/rozsirene_hledani_sluzby.do?si=6434926&amp;spo=&amp;spd=&amp;zn=&amp;srp=pdaz&amp;zak=&amp;zaok=&amp;zao=&amp;zau=&amp;pn=&amp;pic=&amp;SUBSESSION_ID=1488377770968_17&amp;sbmt=Vyhledat" xr:uid="{D763AED3-8733-41AC-89D0-4EACB0A65C0E}"/>
    <hyperlink ref="G620" r:id="rId500" display="http://iregistr.mpsv.cz/socreg/rozsirene_hledani_sluzby.do?si=9033762&amp;spo=&amp;spd=&amp;zn=&amp;srp=pdaz&amp;zak=&amp;zaok=&amp;zao=&amp;zau=&amp;pn=&amp;pic=&amp;SUBSESSION_ID=1488377770968_17&amp;sbmt=Vyhledat" xr:uid="{CD12C775-62B2-469D-BE48-28C181FBBE1B}"/>
    <hyperlink ref="G629" r:id="rId501" display="http://iregistr.mpsv.cz/socreg/rozsirene_hledani_sluzby.do?zn=&amp;zao=&amp;pic=&amp;zak=&amp;spd=&amp;spo=&amp;zaok=&amp;sbmt=Vyhledat&amp;zau=&amp;pn=&amp;si=8261070&amp;srp=pdaz&amp;SUBSESSION_ID=1488377975533_25" xr:uid="{BD1D56A1-006B-4B3F-BC44-43CA7DE09EA1}"/>
    <hyperlink ref="G633" r:id="rId502" display="http://iregistr.mpsv.cz/socreg/rozsirene_hledani_sluzby.do?si=4053970&amp;spo=&amp;spd=&amp;zn=&amp;srp=pdaz&amp;zak=&amp;zaok=&amp;zao=&amp;zau=&amp;pn=&amp;pic=&amp;SUBSESSION_ID=1488377770968_17&amp;sbmt=Vyhledat" xr:uid="{D271C206-E1B4-4B73-88B8-1278B087C0FF}"/>
    <hyperlink ref="G630" r:id="rId503" display="http://iregistr.mpsv.cz/socreg/rozsirene_hledani_sluzby.do?zn=&amp;zao=&amp;pic=&amp;zak=&amp;spd=&amp;spo=&amp;zaok=&amp;sbmt=Vyhledat&amp;zau=&amp;pn=&amp;si=4573207&amp;srp=pdaz&amp;SUBSESSION_ID=1488378028657_26" xr:uid="{46DAA975-7026-4D8A-A1D0-82EEDE1179B2}"/>
    <hyperlink ref="G632" r:id="rId504" display="http://iregistr.mpsv.cz/socreg/rozsirene_hledani_sluzby.do?zn=&amp;zao=&amp;pic=&amp;zak=&amp;spd=&amp;spo=&amp;zaok=&amp;sbmt=Vyhledat&amp;zau=&amp;pn=&amp;si=4746258&amp;srp=pdaz&amp;SUBSESSION_ID=1488378043932_27" xr:uid="{44DBCC27-6BCD-4BBB-ADCA-0A8FC002F44D}"/>
    <hyperlink ref="G631" r:id="rId505" display="http://iregistr.mpsv.cz/socreg/rozsirene_hledani_sluzby.do?zn=&amp;zao=&amp;pic=&amp;zak=&amp;spd=&amp;spo=&amp;zaok=&amp;sbmt=Vyhledat&amp;zau=&amp;pn=&amp;si=6755296&amp;srp=pdaz&amp;SUBSESSION_ID=1488378059484_28" xr:uid="{D8F4FDB6-1672-4680-93F7-9D5B656896F5}"/>
    <hyperlink ref="G634" r:id="rId506" display="http://iregistr.mpsv.cz/socreg/rozsirene_hledani_sluzby.do?zn=&amp;zao=&amp;pic=&amp;zak=&amp;spd=&amp;spo=&amp;zaok=&amp;sbmt=Vyhledat&amp;zau=&amp;pn=&amp;si=7605862&amp;srp=pdaz&amp;SUBSESSION_ID=1488378075773_29" xr:uid="{667C21DD-96DB-4EFA-AFCC-3BDEFD99E332}"/>
    <hyperlink ref="G257" r:id="rId507" display="http://iregistr.mpsv.cz/socreg/detail_sluzby.do?736c=fff88124ecddf11dfc26e9f0737bbefd&amp;SUBSESSION_ID=1490260228702_11" xr:uid="{2A68B379-FB9C-4B6D-A718-30C01517DB1F}"/>
    <hyperlink ref="G523" r:id="rId508" display="http://iregistr.mpsv.cz/socreg/detail_sluzby.do?736c=29d339d6a8698f5ffc26e9f0737bbefd&amp;SUBSESSION_ID=1491391781000_2" xr:uid="{B0FAA7F6-0876-4FDC-A12A-A85655EBA6C8}"/>
    <hyperlink ref="G389" r:id="rId509" display="http://iregistr.mpsv.cz/socreg/rozsirene_hledani_sluzby.do?zn=&amp;zao=&amp;pic=&amp;zak=&amp;spd=&amp;spo=&amp;zaok=&amp;sbmt=Vyhledat&amp;zau=&amp;pn=&amp;si=3521694&amp;srp=pdaz&amp;SUBSESSION_ID=1568015747149_26" xr:uid="{594C8F8B-3A75-4A25-954B-B30CFDA6F308}"/>
    <hyperlink ref="G491" r:id="rId510" display="http://iregistr.mpsv.cz/socreg/detail_sluzby.do?736c=d669f7c3a46f35e3fc26e9f0737bbefd&amp;SUBSESSION_ID=1536155190932_1" xr:uid="{A40E7F81-997B-4FEC-9467-C3149560DA05}"/>
    <hyperlink ref="G627" r:id="rId511" display="http://iregistr.mpsv.cz/socreg/detail_sluzby.do?736c=c4beab7c43b9d213fc26e9f0737bbefd&amp;SUBSESSION_ID=1536156825433_3" xr:uid="{B43F2352-76CF-4676-AD09-7A86C1576BE5}"/>
    <hyperlink ref="G101" r:id="rId512" display="http://iregistr.mpsv.cz/socreg/detail_sluzby.do?736c=db956a03368c4477fc26e9f0737bbefd&amp;SUBSESSION_ID=1536157581736_1" xr:uid="{AB000060-8AFC-40AF-A51B-42635901379B}"/>
    <hyperlink ref="G107" r:id="rId513" display="http://iregistr.mpsv.cz/socreg/rozsirene_hledani_sluzby.do?zn=&amp;zao=&amp;pic=&amp;zak=&amp;spd=&amp;spo=&amp;zaok=&amp;sbmt=Vyhledat&amp;zau=&amp;pn=&amp;si=9400991&amp;srp=pdaz&amp;SUBSESSION_ID=1487774111035_14" xr:uid="{84B1584F-F0F6-4D5C-AADE-D33CA22D122D}"/>
    <hyperlink ref="G131" r:id="rId514" display="http://iregistr.mpsv.cz/socreg/rozsirene_hledani_sluzby.do?zn=&amp;zao=&amp;pic=&amp;zak=&amp;spd=&amp;spo=&amp;zaok=&amp;sbmt=Vyhledat&amp;zau=&amp;pn=&amp;si=5433195&amp;srp=pdaz&amp;SUBSESSION_ID=1487775468106_10" xr:uid="{C220A75E-D4EA-45A4-B196-3AAD492DA9F3}"/>
    <hyperlink ref="G372" r:id="rId515" display="http://iregistr.mpsv.cz/socreg/rozsirene_hledani_sluzby.do?si=3316328&amp;spo=&amp;spd=&amp;zn=&amp;srp=pdaz&amp;zak=&amp;zaok=&amp;zao=&amp;zau=&amp;pn=&amp;pic=&amp;SUBSESSION_ID=1543487488914_1&amp;sbmt=Vyhledat" xr:uid="{8B73EA17-F855-49A8-824C-AE1202F09DA0}"/>
    <hyperlink ref="G35" r:id="rId516" display="http://iregistr.mpsv.cz/socreg/detail_sluzby.do?736c=16dc9bd5a58284bdfc26e9f0737bbefd&amp;SUBSESSION_ID=1562066436719_2" xr:uid="{4234E387-B9EC-47A0-BD68-0D158BA3EE4C}"/>
    <hyperlink ref="G508" r:id="rId517" display="http://iregistr.mpsv.cz/socreg/rozsirene_hledani_sluzby.do?zn=&amp;zao=&amp;pic=&amp;zak=&amp;spd=&amp;spo=&amp;zaok=&amp;sbmt=Vyhledat&amp;zau=&amp;pn=&amp;si=8743277&amp;srp=pdaz&amp;SUBSESSION_ID=1488371135929_5" xr:uid="{2F1A7E49-702E-4370-84C3-37E376507FE2}"/>
    <hyperlink ref="G135" r:id="rId518" display="http://iregistr.mpsv.cz/socreg/rozsirene_hledani_sluzby.do?si=9062346&amp;spo=&amp;spd=&amp;zn=&amp;srp=pdaz&amp;zak=&amp;zaok=&amp;zao=&amp;zau=&amp;pn=&amp;pic=&amp;SUBSESSION_ID=1488269557866_2&amp;sbmt=Vyhledat" xr:uid="{54C26EC2-C865-4310-A52B-B8C050B6C8BC}"/>
    <hyperlink ref="G74" r:id="rId519" display="http://iregistr.mpsv.cz/socreg/rozsirene_hledani_sluzby.do?zn=&amp;zao=&amp;pic=&amp;zak=&amp;spd=&amp;spo=&amp;zaok=&amp;sbmt=Vyhledat&amp;zau=&amp;pn=&amp;si=7598122&amp;srp=pdaz&amp;SUBSESSION_ID=1487770595358_5" xr:uid="{793F2F2A-2E2B-487A-9ECA-6E0CFCE0013B}"/>
    <hyperlink ref="G288" r:id="rId520" display="http://iregistr.mpsv.cz/socreg/rozsirene_hledani_sluzby.do?zn=&amp;zao=&amp;pic=&amp;zak=&amp;spd=&amp;spo=&amp;zaok=&amp;sbmt=Vyhledat&amp;zau=&amp;pn=&amp;si=2811556&amp;srp=pdaz&amp;SUBSESSION_ID=1568032051180_4" xr:uid="{7DAAD30D-6F0B-429E-B265-4A57AFCDF992}"/>
    <hyperlink ref="G289" r:id="rId521" display="http://iregistr.mpsv.cz/socreg/detail_sluzby.do?736c=1bbf8dc252a3a687fc26e9f0737bbefd&amp;SUBSESSION_ID=1567587415881_3" xr:uid="{EA4FF436-8568-4C6D-B06F-39170D3106D4}"/>
    <hyperlink ref="G512" r:id="rId522" display="http://iregistr.mpsv.cz/socreg/detail_sluzby.do?736c=f2d431b039d215b2&amp;SUBSESSION_ID=1567591903981_1" xr:uid="{7116E44F-AA6B-4276-A9C6-4AF4E2C442D9}"/>
    <hyperlink ref="G544" r:id="rId523" display="http://iregistr.mpsv.cz/socreg/detail_sluzby.do?736c=ac674c05e14ea3b9fc26e9f0737bbefd&amp;SUBSESSION_ID=1567592533085_4" xr:uid="{BA48F305-2B43-4064-8B5F-394D315BE1C8}"/>
    <hyperlink ref="G543" r:id="rId524" display="http://iregistr.mpsv.cz/socreg/detail_sluzby.do?736c=a91905389e40bd74fc26e9f0737bbefd&amp;SUBSESSION_ID=1567592647499_5" xr:uid="{55DA5EA8-A534-4971-90A8-DD0242F3DC55}"/>
    <hyperlink ref="G594" r:id="rId525" display="http://iregistr.mpsv.cz/socreg/detail_sluzby.do?736c=dec862efde29c8ccfc26e9f0737bbefd&amp;SUBSESSION_ID=1567593867899_7" xr:uid="{F15E48DB-4C9D-47A9-84B3-16DE13BDDC1D}"/>
    <hyperlink ref="G598" r:id="rId526" display="http://iregistr.mpsv.cz/socreg/detail_poskytovatele.do?SUBSESSION_ID=1594213445315_5&amp;706f=58f7cba1c28ac9e2" xr:uid="{9D7BA246-3BD3-4778-9BF1-CBEE979B7063}"/>
    <hyperlink ref="G628" r:id="rId527" display="http://iregistr.mpsv.cz/socreg/detail_sluzby.do?736c=a70101a622802acb&amp;SUBSESSION_ID=1567594280327_11" xr:uid="{A6FAC39F-9A3E-4DED-84BD-D5C03AF1FA37}"/>
    <hyperlink ref="G505" r:id="rId528" display="http://iregistr.mpsv.cz/socreg/detail_sluzby.do?736c=421059d7151aaecc&amp;SUBSESSION_ID=1567599215108_2" xr:uid="{7406ABBB-A716-453E-AE7C-2FC9EF431352}"/>
    <hyperlink ref="G524" r:id="rId529" display="http://iregistr.mpsv.cz/socreg/rozsirene_hledani_sluzby.do?si=5286311&amp;spo=&amp;spd=&amp;zn=&amp;srp=pdaz&amp;zak=&amp;zaok=&amp;zao=&amp;zau=&amp;pn=&amp;pic=&amp;SUBSESSION_ID=1567765397967_10&amp;sbmt=Vyhledat" xr:uid="{B9E71311-4093-4B0C-B406-E76A58EE7509}"/>
    <hyperlink ref="G502" r:id="rId530" display="http://iregistr.mpsv.cz/socreg/rozsirene_hledani_sluzby.do?zn=&amp;zao=&amp;pic=&amp;zak=&amp;spd=&amp;spo=&amp;zaok=&amp;sbmt=Vyhledat&amp;zau=&amp;pn=&amp;si=9413795&amp;srp=pdaz&amp;SUBSESSION_ID=1568015189418_3" xr:uid="{145C5670-8099-43D1-85F1-E9A0BFD9A7DA}"/>
    <hyperlink ref="G501" r:id="rId531" display="http://iregistr.mpsv.cz/socreg/rozsirene_hledani_sluzby.do?si=1582507&amp;spo=&amp;spd=&amp;zn=&amp;srp=pdaz&amp;zak=&amp;zaok=&amp;zao=&amp;zau=&amp;pn=&amp;pic=&amp;SUBSESSION_ID=1568015352029_10&amp;sbmt=Vyhledat" xr:uid="{E0CD0D6A-10E2-477E-AA79-5FCC933D724E}"/>
    <hyperlink ref="G377" r:id="rId532" display="http://iregistr.mpsv.cz/socreg/rozsirene_hledani_sluzby.do?si=4156426&amp;spo=&amp;spd=&amp;zn=&amp;srp=pdaz&amp;zak=&amp;zaok=&amp;zao=&amp;zau=&amp;pn=&amp;pic=&amp;SUBSESSION_ID=1568016942443_2&amp;sbmt=Vyhledat" xr:uid="{F5CF605C-A5DC-4963-9DEF-D3A89905C01B}"/>
    <hyperlink ref="G43" r:id="rId533" display="http://iregistr.mpsv.cz/socreg/rozsirene_hledani_sluzby.do?si=8061946&amp;spo=&amp;spd=&amp;zn=&amp;srp=pdaz&amp;zak=&amp;zaok=&amp;zao=&amp;zau=&amp;pn=&amp;pic=&amp;SUBSESSION_ID=1568017579353_1&amp;sbmt=Vyhledat" xr:uid="{4FF28C1D-EFFC-448C-B485-AF38B723BDA0}"/>
    <hyperlink ref="G507" r:id="rId534" display="http://iregistr.mpsv.cz/socreg/rozsirene_hledani_sluzby.do?si=3532986&amp;spo=&amp;spd=&amp;zn=&amp;srp=pdaz&amp;zak=&amp;zaok=&amp;zao=&amp;zau=&amp;pn=&amp;pic=&amp;SUBSESSION_ID=1568017868776_1&amp;sbmt=Vyhledat" xr:uid="{525471D4-7802-481F-A245-869E50A3F3C2}"/>
    <hyperlink ref="G506" r:id="rId535" display="http://iregistr.mpsv.cz/socreg/rozsirene_hledani_sluzby.do?si=3532986&amp;spo=&amp;spd=&amp;zn=&amp;srp=pdaz&amp;zak=&amp;zaok=&amp;zao=&amp;zau=&amp;pn=&amp;pic=&amp;SUBSESSION_ID=1568017868776_1&amp;sbmt=Vyhledat" xr:uid="{D920B5BB-7FEC-426E-B41E-AA1FFFEDC1F7}"/>
    <hyperlink ref="G527" r:id="rId536" display="http://iregistr.mpsv.cz/socreg/rozsirene_hledani_sluzby.do?si=5489671&amp;spo=&amp;spd=&amp;zn=&amp;srp=pdaz&amp;zak=&amp;zaok=&amp;zao=&amp;zau=&amp;pn=&amp;pic=&amp;SUBSESSION_ID=1568018002851_5&amp;sbmt=Vyhledat" xr:uid="{96799882-E2E6-4A6C-A295-17AA1D088901}"/>
    <hyperlink ref="G44" r:id="rId537" display="http://iregistr.mpsv.cz/socreg/rozsirene_hledani_sluzby.do?si=9375088&amp;spo=&amp;spd=&amp;zn=&amp;srp=pdaz&amp;zak=&amp;zaok=&amp;zao=&amp;zau=&amp;pn=&amp;pic=&amp;SUBSESSION_ID=1568018153314_1&amp;sbmt=Vyhledat" xr:uid="{49B18BA4-29E6-4F39-9798-65BD0070D6CD}"/>
    <hyperlink ref="G145" r:id="rId538" display="http://iregistr.mpsv.cz/socreg/rozsirene_hledani_sluzby.do?zn=&amp;zao=&amp;pic=&amp;zak=&amp;spd=&amp;spo=&amp;zaok=&amp;sbmt=Vyhledat&amp;zau=&amp;pn=&amp;si=5186488&amp;srp=pdaz&amp;SUBSESSION_ID=1568031989720_2" xr:uid="{7B3251AE-6E1D-4DCF-B9D3-071218042FDD}"/>
    <hyperlink ref="G469" r:id="rId539" display="http://iregistr.mpsv.cz/socreg/rozsirene_hledani_sluzby.do?zn=&amp;zao=&amp;pic=&amp;zak=&amp;spd=&amp;spo=&amp;zaok=&amp;sbmt=Vyhledat&amp;zau=&amp;pn=&amp;si=7109933&amp;srp=pdaz&amp;SUBSESSION_ID=1568113610698_2" xr:uid="{0DBCCC24-6038-4534-850D-AF082EB3A709}"/>
    <hyperlink ref="G545" r:id="rId540" display="http://iregistr.mpsv.cz/socreg/rozsirene_hledani_sluzby.do?zn=&amp;zao=&amp;pic=&amp;zak=&amp;spd=&amp;spo=&amp;zaok=&amp;sbmt=Vyhledat&amp;zau=&amp;pn=&amp;si=8860217&amp;srp=pdaz&amp;SUBSESSION_ID=1568116879390_2" xr:uid="{A9B04425-F49A-4421-932F-1A365F6F8B63}"/>
    <hyperlink ref="G42" r:id="rId541" display="http://iregistr.mpsv.cz/socreg/rozsirene_hledani_sluzby.do?si=3762482&amp;spo=&amp;spd=&amp;zn=&amp;srp=pdaz&amp;zak=&amp;zaok=&amp;zao=&amp;zau=&amp;pn=&amp;pic=&amp;SUBSESSION_ID=1570532829545_25&amp;sbmt=Vyhledat" xr:uid="{6CC82843-1FEE-4A91-B94A-3739C331D02E}"/>
    <hyperlink ref="G57" r:id="rId542" display="http://iregistr.mpsv.cz/socreg/rozsirene_hledani_sluzby.do?zn=&amp;zao=&amp;pic=&amp;zak=&amp;spd=&amp;spo=&amp;zaok=&amp;sbmt=Vyhledat&amp;zau=&amp;pn=&amp;si=6408512&amp;srp=pdaz&amp;SUBSESSION_ID=1571121196338_6" xr:uid="{25D487B1-14D2-404D-9044-38DE3C3497CF}"/>
    <hyperlink ref="G124" r:id="rId543" display="http://iregistr.mpsv.cz/socreg/rozsirene_hledani_sluzby.do?si=3786619&amp;spo=&amp;spd=&amp;zn=&amp;srp=pdaz&amp;zak=&amp;zaok=&amp;zao=&amp;zau=&amp;pn=&amp;pic=&amp;SUBSESSION_ID=1571125504628_1&amp;sbmt=Vyhledat" xr:uid="{E092A33D-EABB-45AB-B0C2-E5AF0BB2D457}"/>
    <hyperlink ref="G150" r:id="rId544" display="http://iregistr.mpsv.cz/socreg/rozsirene_hledani_sluzby.do?si=6899008&amp;spo=&amp;spd=&amp;zn=&amp;srp=pdaz&amp;zak=&amp;zaok=&amp;zao=&amp;zau=&amp;pn=&amp;pic=&amp;SUBSESSION_ID=1571125679252_17&amp;sbmt=Vyhledat" xr:uid="{7F07820A-DF70-49C5-8C80-0C3AA8D95341}"/>
    <hyperlink ref="G209" r:id="rId545" display="http://iregistr.mpsv.cz/socreg/rozsirene_hledani_sluzby.do?zn=&amp;zao=&amp;pic=&amp;zak=&amp;spd=&amp;spo=&amp;zaok=&amp;sbmt=Vyhledat&amp;zau=&amp;pn=&amp;si=9769829&amp;srp=pdaz&amp;SUBSESSION_ID=1571126013494_37" xr:uid="{AEFA1040-4EB5-42A9-8218-252114DFF451}"/>
    <hyperlink ref="G232" r:id="rId546" display="http://iregistr.mpsv.cz/socreg/rozsirene_hledani_sluzby.do?si=1803219&amp;spo=&amp;spd=&amp;zn=&amp;srp=pdaz&amp;zak=&amp;zaok=&amp;zao=&amp;zau=&amp;pn=&amp;pic=&amp;SUBSESSION_ID=1571126160629_68&amp;sbmt=Vyhledat" xr:uid="{67BE1246-6691-462F-8469-4F39D3897250}"/>
    <hyperlink ref="G239" r:id="rId547" display="http://iregistr.mpsv.cz/socreg/rozsirene_hledani_sluzby.do?zn=&amp;zao=&amp;pic=&amp;zak=&amp;spd=&amp;spo=&amp;zaok=&amp;sbmt=Vyhledat&amp;zau=&amp;pn=&amp;si=4884589&amp;srp=pdaz&amp;SUBSESSION_ID=1571126235375_72" xr:uid="{E1B43FFD-E450-479A-97FA-958D82BB6E71}"/>
    <hyperlink ref="G310" r:id="rId548" display="http://iregistr.mpsv.cz/socreg/rozsirene_hledani_sluzby.do?zn=&amp;zao=&amp;pic=&amp;zak=&amp;spd=&amp;spo=&amp;zaok=&amp;sbmt=Vyhledat&amp;zau=&amp;pn=&amp;si=9622182&amp;srp=pdaz&amp;SUBSESSION_ID=1571129847119_11" xr:uid="{2B9AE9AD-5B60-4FDE-BD88-E58DE4B876AB}"/>
    <hyperlink ref="G373" r:id="rId549" display="http://iregistr.mpsv.cz/socreg/rozsirene_hledani_sluzby.do?si=2606310&amp;spo=&amp;spd=&amp;zn=&amp;srp=pdaz&amp;zak=&amp;zaok=&amp;zao=&amp;zau=&amp;pn=&amp;pic=&amp;SUBSESSION_ID=1571130253703_52&amp;sbmt=Vyhledat" xr:uid="{96A1EBCC-22DA-42F2-AE7A-2C1E0F443E40}"/>
    <hyperlink ref="G375" r:id="rId550" display="http://iregistr.mpsv.cz/socreg/rozsirene_hledani_sluzby.do?zn=&amp;zao=&amp;pic=&amp;zak=&amp;spd=&amp;spo=&amp;zaok=&amp;sbmt=Vyhledat&amp;zau=&amp;pn=&amp;si=2631419&amp;srp=pdaz&amp;SUBSESSION_ID=1571130454793_40" xr:uid="{55FC34FC-ED38-43A0-8EAF-3D438E0FDA04}"/>
    <hyperlink ref="G421" r:id="rId551" display="http://iregistr.mpsv.cz/socreg/rozsirene_hledani_sluzby.do?zn=&amp;zao=&amp;pic=&amp;zak=&amp;spd=&amp;spo=&amp;zaok=&amp;sbmt=Vyhledat&amp;zau=&amp;pn=&amp;si=9510127&amp;srp=pdaz&amp;SUBSESSION_ID=1571130821010_64" xr:uid="{A686E715-4C2E-4920-9ED6-4873D6F3A39E}"/>
    <hyperlink ref="G425" r:id="rId552" display="http://iregistr.mpsv.cz/socreg/rozsirene_hledani_sluzby.do?zn=&amp;zao=&amp;pic=&amp;zak=&amp;spd=&amp;spo=&amp;zaok=&amp;sbmt=Vyhledat&amp;zau=&amp;pn=&amp;si=1674590&amp;srp=pdaz&amp;SUBSESSION_ID=1571130883979_94" xr:uid="{9D8E929F-AC46-4175-83CD-7A2B7F289420}"/>
    <hyperlink ref="G426" r:id="rId553" display="http://iregistr.mpsv.cz/socreg/rozsirene_hledani_sluzby.do?si=4334040&amp;spo=&amp;spd=&amp;zn=&amp;srp=pdaz&amp;zak=&amp;zaok=&amp;zao=&amp;zau=&amp;pn=&amp;pic=&amp;SUBSESSION_ID=1571130910513_97&amp;sbmt=Vyhledat" xr:uid="{7E5FDF0D-DF6E-49C5-9497-4C3E35E7B5F8}"/>
    <hyperlink ref="G427" r:id="rId554" display="http://iregistr.mpsv.cz/socreg/rozsirene_hledani_sluzby.do?si=3397992&amp;spo=&amp;spd=&amp;zn=&amp;srp=pdaz&amp;zak=&amp;zaok=&amp;zao=&amp;zau=&amp;pn=&amp;pic=&amp;SUBSESSION_ID=1571130936087_67&amp;sbmt=Vyhledat" xr:uid="{B4BA0DEE-699A-4AB1-A2A0-A18AFD09B281}"/>
    <hyperlink ref="G487" r:id="rId555" display="http://iregistr.mpsv.cz/socreg/rozsirene_hledani_sluzby.do?zn=&amp;zao=&amp;pic=&amp;zak=&amp;spd=&amp;spo=&amp;zaok=&amp;sbmt=Vyhledat&amp;zau=&amp;pn=&amp;si=7238600&amp;srp=pdaz&amp;SUBSESSION_ID=1571141521860_26" xr:uid="{28000F06-DEFD-497F-ACB1-B7E03579B8B1}"/>
    <hyperlink ref="G484" r:id="rId556" display="http://iregistr.mpsv.cz/socreg/rozsirene_hledani_sluzby.do?zn=&amp;zao=&amp;pic=&amp;zak=&amp;spd=&amp;spo=&amp;zaok=&amp;sbmt=Vyhledat&amp;zau=&amp;pn=&amp;si=4595988&amp;srp=pdaz&amp;SUBSESSION_ID=1571141582026_27" xr:uid="{CE1D3C35-B6EA-4AE8-99C9-447D98BF3F82}"/>
    <hyperlink ref="G526" r:id="rId557" display="http://iregistr.mpsv.cz/socreg/rozsirene_hledani_sluzby.do?si=2017666&amp;spo=&amp;spd=&amp;zn=&amp;srp=pdaz&amp;zak=&amp;zaok=&amp;zao=&amp;zau=&amp;pn=&amp;pic=&amp;SUBSESSION_ID=1571142031405_37&amp;sbmt=Vyhledat" xr:uid="{B94D6787-97EA-4418-8498-D21FAE666078}"/>
    <hyperlink ref="G567" r:id="rId558" display="http://iregistr.mpsv.cz/socreg/rozsirene_hledani_sluzby.do?zn=&amp;zao=&amp;pic=&amp;zak=&amp;spd=&amp;spo=&amp;zaok=&amp;sbmt=Vyhledat&amp;zau=&amp;pn=&amp;si=9892800&amp;srp=pdaz&amp;SUBSESSION_ID=1571209948707_4" xr:uid="{5145451D-929C-47DE-A75C-2FE7EDD4A18E}"/>
    <hyperlink ref="G569" r:id="rId559" display="http://iregistr.mpsv.cz/socreg/rozsirene_hledani_sluzby.do?zn=&amp;zao=&amp;pic=&amp;zak=&amp;spd=&amp;spo=&amp;zaok=&amp;sbmt=Vyhledat&amp;zau=&amp;pn=&amp;si=8630045&amp;srp=pdaz&amp;SUBSESSION_ID=1571209989880_14" xr:uid="{78FB6DF0-97CE-456F-8B12-013FB71A2589}"/>
    <hyperlink ref="G317" r:id="rId560" display="http://iregistr.mpsv.cz/socreg/rozsirene_hledani_sluzby.do?si=5924626&amp;spo=&amp;spd=&amp;zn=&amp;srp=pdaz&amp;zak=&amp;zaok=&amp;zao=&amp;zau=&amp;pn=&amp;pic=&amp;SUBSESSION_ID=1488293014151_1&amp;sbmt=Vyhledat" xr:uid="{6B431144-2DE0-4C44-AF3E-7642BA903A2A}"/>
    <hyperlink ref="G146" r:id="rId561" display="http://iregistr.mpsv.cz/socreg/detail_sluzby.do?736c=dd1adf9cb1feb483fc26e9f0737bbefd&amp;SUBSESSION_ID=1587623068846_1" xr:uid="{46E04593-2417-42EA-A43D-1583660FE7A5}"/>
    <hyperlink ref="G291" r:id="rId562" display="http://iregistr.mpsv.cz/socreg/detail_sluzby.do?736c=21431a223de3527ffc26e9f0737bbefd&amp;SUBSESSION_ID=1587623479143_3" xr:uid="{0D428506-D01A-4323-A87A-C1680A5B1CBE}"/>
    <hyperlink ref="G290" r:id="rId563" display="http://iregistr.mpsv.cz/socreg/detail_sluzby.do?736c=5a3856584f4a8ebdfc26e9f0737bbefd&amp;SUBSESSION_ID=1587623591030_4" xr:uid="{360E4D8F-A51F-4EA5-9082-D2BA2E5AEFD3}"/>
    <hyperlink ref="G595" r:id="rId564" display="http://iregistr.mpsv.cz/socreg/detail_sluzby.do?736c=d17a6798e30d0838fc26e9f0737bbefd&amp;SUBSESSION_ID=1587623754460_7" xr:uid="{1C02EC2D-8EFE-4782-8444-F3C3E132DBA3}"/>
    <hyperlink ref="G27" r:id="rId565" display="http://iregistr.mpsv.cz/socreg/detail_sluzby.do?736c=b65d786885a95d48fc26e9f0737bbefd&amp;SUBSESSION_ID=1587623754460_7" xr:uid="{19AC3C6F-89F9-47D3-ABEF-0D13B180847B}"/>
    <hyperlink ref="G378" r:id="rId566" display="http://iregistr.mpsv.cz/socreg/rozsirene_hledani_sluzby.do?si=4156426&amp;spo=&amp;spd=&amp;zn=&amp;srp=pdaz&amp;zak=&amp;zaok=&amp;zao=&amp;zau=&amp;pn=&amp;pic=&amp;SUBSESSION_ID=1568016942443_2&amp;sbmt=Vyhledat" xr:uid="{48DB4169-E700-495B-9EF5-4B640F9D5369}"/>
    <hyperlink ref="G97" r:id="rId567" display="http://iregistr.mpsv.cz/socreg/detail_sluzby.do?736c=d369418a09298616fc26e9f0737bbefd&amp;SUBSESSION_ID=1594209550354_4" xr:uid="{F057972D-40B5-4EA5-80FA-5CC3221C3733}"/>
    <hyperlink ref="G270" r:id="rId568" display="http://iregistr.mpsv.cz/socreg/detail_sluzby.do?736c=5679de61de9a6379fc26e9f0737bbefd&amp;SUBSESSION_ID=1594210380489_5" xr:uid="{CA214F8F-CBDE-4D59-A79B-1F72C7464BB0}"/>
    <hyperlink ref="G320" r:id="rId569" display="http://iregistr.mpsv.cz/socreg/detail_sluzby.do?736c=a58788ce0b122462fc26e9f0737bbefd&amp;SUBSESSION_ID=1594210380489_5" xr:uid="{41E9E47E-4312-48D6-A978-275DA4FE7365}"/>
    <hyperlink ref="G573" r:id="rId570" display="http://iregistr.mpsv.cz/socreg/rozsirene_hledani_sluzby.do?zn=&amp;zao=&amp;pic=&amp;zak=&amp;spd=&amp;spo=&amp;zaok=&amp;sbmt=Vyhledat&amp;zau=&amp;pn=&amp;si=2663586&amp;srp=pdaz&amp;SUBSESSION_ID=1571210045170_7" xr:uid="{A7A1EBE2-5974-4B94-A1D7-6E322FFC9310}"/>
    <hyperlink ref="G572" r:id="rId571" display="http://iregistr.mpsv.cz/socreg/rozsirene_hledani_sluzby.do?zn=&amp;zao=&amp;pic=&amp;zak=&amp;spd=&amp;spo=&amp;zaok=&amp;sbmt=Vyhledat&amp;zau=&amp;pn=&amp;si=2663586&amp;srp=pdaz&amp;SUBSESSION_ID=1571210045170_7" xr:uid="{77F95A06-034E-4618-8198-69F2D88F74B6}"/>
    <hyperlink ref="G439" r:id="rId572" display="http://iregistr.mpsv.cz/socreg/rozsirene_hledani_sluzby.do?zn=&amp;zao=&amp;pic=&amp;zak=&amp;spd=&amp;spo=&amp;zaok=&amp;sbmt=Vyhledat&amp;zau=&amp;pn=&amp;si=9787962&amp;srp=pdaz&amp;SUBSESSION_ID=1488363198791_6" xr:uid="{387054DC-3141-4018-95F2-B5A99E28A2A1}"/>
    <hyperlink ref="G314" r:id="rId573" display="http://iregistr.mpsv.cz/socreg/rozsirene_hledani_sluzby.do?si=3577415&amp;spo=&amp;spd=&amp;zn=&amp;srp=pdaz&amp;zak=&amp;zaok=&amp;zao=&amp;zau=&amp;pn=&amp;pic=&amp;SUBSESSION_ID=1488293014151_1&amp;sbmt=Vyhledat" xr:uid="{B087FDCB-DF6D-49E7-A0BF-44F5481CF890}"/>
    <hyperlink ref="G460" r:id="rId574" display="http://iregistr.mpsv.cz/socreg/detail_sluzby.do?736c=ba1c4300e981ff50&amp;SUBSESSION_ID=1626697295559_1" xr:uid="{C50127A8-D354-4E61-8EEA-E951D1001C6E}"/>
    <hyperlink ref="G566" r:id="rId575" display="http://iregistr.mpsv.cz/socreg/detail_sluzby.do?736c=2f1917fcc72ae04bfc26e9f0737bbefd&amp;SUBSESSION_ID=1626697518744_2" xr:uid="{DC5DE23A-CA94-46D8-9C64-CEAA8C8A6564}"/>
    <hyperlink ref="G5" r:id="rId576" display="http://iregistr.mpsv.cz/socreg/rozsirene_hledani_sluzby.do?zn=&amp;zao=&amp;pic=&amp;zak=&amp;spd=&amp;spo=&amp;zaok=&amp;sbmt=Vyhledat&amp;zau=&amp;pn=&amp;si=8118529&amp;srp=pdaz&amp;SUBSESSION_ID=1487229483205_2" xr:uid="{A4758F21-914F-4A25-8D1A-AB9AA9B8B7C4}"/>
    <hyperlink ref="G61" r:id="rId577" display="http://iregistr.mpsv.cz/socreg/rozsirene_hledani_sluzby.do?zn=&amp;zao=&amp;pic=&amp;zak=&amp;spd=&amp;spo=&amp;zaok=&amp;sbmt=Vyhledat&amp;zau=&amp;pn=&amp;si=3077249&amp;srp=pdaz&amp;SUBSESSION_ID=1487769927533_5" xr:uid="{D7160EA4-9839-43E0-BDB1-9789207070A3}"/>
    <hyperlink ref="G80" r:id="rId578" display="http://iregistr.mpsv.cz/socreg/rozsirene_hledani_sluzby.do?zn=&amp;zao=&amp;pic=&amp;zak=&amp;spd=&amp;spo=&amp;zaok=&amp;sbmt=Vyhledat&amp;zau=&amp;pn=&amp;si=7549142&amp;srp=pdaz&amp;SUBSESSION_ID=1487770777124_6" xr:uid="{61D33AC5-88A4-452D-9685-93A5F6CED932}"/>
    <hyperlink ref="G119" r:id="rId579" display="http://iregistr.mpsv.cz/socreg/rozsirene_hledani_sluzby.do?zn=&amp;zao=&amp;pic=&amp;zak=&amp;spd=&amp;spo=&amp;zaok=&amp;sbmt=Vyhledat&amp;zau=&amp;pn=&amp;si=6734853&amp;srp=pdaz&amp;SUBSESSION_ID=1487775160120_6" xr:uid="{86814F59-9B44-49FE-B9BC-F3FB92D1629E}"/>
    <hyperlink ref="G234" r:id="rId580" display="http://iregistr.mpsv.cz/socreg/rozsirene_hledani_sluzby.do?zn=&amp;zao=&amp;pic=&amp;zak=&amp;spd=&amp;spo=&amp;zaok=&amp;sbmt=Vyhledat&amp;zau=&amp;pn=&amp;si=9196740&amp;srp=pdaz&amp;SUBSESSION_ID=1488283505594_25" xr:uid="{69FB60A6-3DDB-44AB-96CE-DD7A826ADE14}"/>
    <hyperlink ref="G464" r:id="rId581" display="http://iregistr.mpsv.cz/socreg/rozsirene_hledani_sluzby.do?si=5293151&amp;spo=&amp;spd=&amp;zn=&amp;srp=pdaz&amp;zak=&amp;zaok=&amp;zao=&amp;zau=&amp;pn=&amp;pic=&amp;SUBSESSION_ID=1488364002495_42&amp;sbmt=Vyhledat" xr:uid="{8E7892DD-8764-4CF6-937B-904D0A4F8C9A}"/>
    <hyperlink ref="G571" r:id="rId582" display="http://iregistr.mpsv.cz/socreg/rozsirene_hledani_sluzby.do?zn=&amp;zao=&amp;pic=&amp;zak=&amp;spd=&amp;spo=&amp;zaok=&amp;sbmt=Vyhledat&amp;zau=&amp;pn=&amp;si=2663586&amp;srp=pdaz&amp;SUBSESSION_ID=1571210045170_7" xr:uid="{55ACF005-623B-4EB9-918F-096E86C2B9DE}"/>
    <hyperlink ref="G601" r:id="rId583" display="http://iregistr.mpsv.cz/socreg/rozsirene_hledani_sluzby.do?si=5781980&amp;spo=&amp;spd=&amp;zn=&amp;srp=pdaz&amp;zak=&amp;zaok=&amp;zao=&amp;zau=&amp;pn=&amp;pic=&amp;SUBSESSION_ID=1488376535264_22&amp;sbmt=Vyhledat" xr:uid="{6A499629-E80B-4424-B89F-CE37A5477D27}"/>
    <hyperlink ref="G605" r:id="rId584" display="http://iregistr.mpsv.cz/socreg/rozsirene_hledani_sluzby.do?si=5666407&amp;spo=&amp;spd=&amp;zn=&amp;srp=pdaz&amp;zak=&amp;zaok=&amp;zao=&amp;zau=&amp;pn=&amp;pic=&amp;SUBSESSION_ID=1488376535264_22&amp;sbmt=Vyhledat" xr:uid="{90F44BFD-A90E-4F9E-9862-766BA764CFAD}"/>
    <hyperlink ref="G271" r:id="rId585" display="http://iregistr.mpsv.cz/socreg/detail_sluzby.do?736c=eebe9e3e0c47e870fc26e9f0737bbefd&amp;SUBSESSION_ID=1628671650961_3" xr:uid="{FDCB38BD-0F58-4465-8617-9840B045E163}"/>
    <hyperlink ref="G278" r:id="rId586" display="http://iregistr.mpsv.cz/socreg/rozsirene_hledani_sluzby.do?zn=&amp;zao=&amp;pic=&amp;zak=&amp;spd=&amp;spo=&amp;zaok=&amp;sbmt=Vyhledat&amp;zau=&amp;pn=&amp;si=4134002&amp;srp=pdaz&amp;SUBSESSION_ID=1488294280894_14" xr:uid="{958880C0-07C0-4E4D-8CED-E3E35A554990}"/>
    <hyperlink ref="G325" r:id="rId587" display="http://iregistr.mpsv.cz/socreg/detail_sluzby.do?736c=1760b0586ebd7e05fc26e9f0737bbefd&amp;SUBSESSION_ID=1628672742867_4" xr:uid="{46D36972-37A3-4674-9DA6-ADC13469C3FD}"/>
    <hyperlink ref="G624" r:id="rId588" display="http://iregistr.mpsv.cz/socreg/rozsirene_hledani_sluzby.do?si=6434926&amp;spo=&amp;spd=&amp;zn=&amp;srp=pdaz&amp;zak=&amp;zaok=&amp;zao=&amp;zau=&amp;pn=&amp;pic=&amp;SUBSESSION_ID=1488377770968_17&amp;sbmt=Vyhledat" xr:uid="{0DDBE1C0-8824-4A8D-BA78-5E5404D18D90}"/>
    <hyperlink ref="G483" r:id="rId589" display="http://iregistr.mpsv.cz/socreg/rozsirene_hledani_sluzby.do?zn=&amp;zao=&amp;pic=&amp;zak=&amp;spd=&amp;spo=&amp;zaok=&amp;sbmt=Vyhledat&amp;zau=&amp;pn=&amp;si=4595988&amp;srp=pdaz&amp;SUBSESSION_ID=1571141582026_27" xr:uid="{9532AAA2-97CC-4065-B8B6-9C0297DA5FE3}"/>
    <hyperlink ref="G9" r:id="rId590" display="http://iregistr.mpsv.cz/socreg/detail_sluzby.do?736c=2ec00af844b33430fc26e9f0737bbefd&amp;SUBSESSION_ID=1628683400012_3" xr:uid="{9C21F149-3DA1-4992-858C-E2E0FEC419F5}"/>
    <hyperlink ref="G516" r:id="rId591" display="http://iregistr.mpsv.cz/socreg/rozsirene_hledani_sluzby.do?zn=&amp;zao=&amp;pic=&amp;zak=&amp;spd=&amp;spo=&amp;zaok=&amp;sbmt=Vyhledat&amp;zau=&amp;pn=&amp;si=5957394&amp;srp=pdaz&amp;SUBSESSION_ID=1488371708938_5" xr:uid="{DBA4E66D-2439-461E-B228-4CAF13091D36}"/>
    <hyperlink ref="G552" r:id="rId592" display="http://iregistr.mpsv.cz/socreg/detail_sluzby.do?736c=1d995c05f8c9dd40fc26e9f0737bbefd&amp;SUBSESSION_ID=1628693763598_1" xr:uid="{B7B85190-FE8A-48D6-A9FA-3602B103C68D}"/>
    <hyperlink ref="G99" r:id="rId593" display="http://iregistr.mpsv.cz/socreg/rozsirene_hledani_sluzby.do?zn=&amp;zao=&amp;pic=&amp;zak=&amp;spd=&amp;spo=&amp;zaok=&amp;sbmt=Vyhledat&amp;zau=&amp;pn=&amp;si=7829833&amp;srp=pdaz&amp;SUBSESSION_ID=1487768663492_19" xr:uid="{0D922032-A2B7-440E-9F69-2A1205F4F87B}"/>
    <hyperlink ref="G60" r:id="rId594" display="http://iregistr.mpsv.cz/socreg/rozsirene_hledani_sluzby.do?zn=&amp;zao=&amp;pic=&amp;zak=&amp;spd=&amp;spo=&amp;zaok=&amp;sbmt=Vyhledat&amp;zau=&amp;pn=&amp;si=3077249&amp;srp=pdaz&amp;SUBSESSION_ID=1487769927533_5" xr:uid="{4AA49B6B-8621-4E17-A5E3-BAF72846B94F}"/>
    <hyperlink ref="G4" r:id="rId595" display="http://iregistr.mpsv.cz/socreg/rozsirene_hledani_sluzby.do?zn=&amp;zao=&amp;pic=&amp;zak=&amp;spd=&amp;spo=&amp;zaok=&amp;sbmt=Vyhledat&amp;zau=&amp;pn=&amp;si=8118529&amp;srp=pdaz&amp;SUBSESSION_ID=1487229483205_2" xr:uid="{1E29DACC-F7E4-4660-B8CA-83D842B0DAA6}"/>
    <hyperlink ref="G79" r:id="rId596" display="http://iregistr.mpsv.cz/socreg/rozsirene_hledani_sluzby.do?zn=&amp;zao=&amp;pic=&amp;zak=&amp;spd=&amp;spo=&amp;zaok=&amp;sbmt=Vyhledat&amp;zau=&amp;pn=&amp;si=7549142&amp;srp=pdaz&amp;SUBSESSION_ID=1487770777124_6" xr:uid="{CF7577C0-D0ED-4454-8366-1A376E6C7131}"/>
    <hyperlink ref="G118" r:id="rId597" display="http://iregistr.mpsv.cz/socreg/rozsirene_hledani_sluzby.do?zn=&amp;zao=&amp;pic=&amp;zak=&amp;spd=&amp;spo=&amp;zaok=&amp;sbmt=Vyhledat&amp;zau=&amp;pn=&amp;si=6734853&amp;srp=pdaz&amp;SUBSESSION_ID=1487775160120_6" xr:uid="{5D663E05-9A78-420F-8A6F-DAF8976320DD}"/>
    <hyperlink ref="G233" r:id="rId598" display="http://iregistr.mpsv.cz/socreg/rozsirene_hledani_sluzby.do?zn=&amp;zao=&amp;pic=&amp;zak=&amp;spd=&amp;spo=&amp;zaok=&amp;sbmt=Vyhledat&amp;zau=&amp;pn=&amp;si=9196740&amp;srp=pdaz&amp;SUBSESSION_ID=1488283505594_25" xr:uid="{1BCFBB67-9934-47F3-AF52-1158980B2645}"/>
    <hyperlink ref="G463" r:id="rId599" display="http://iregistr.mpsv.cz/socreg/rozsirene_hledani_sluzby.do?si=5293151&amp;spo=&amp;spd=&amp;zn=&amp;srp=pdaz&amp;zak=&amp;zaok=&amp;zao=&amp;zau=&amp;pn=&amp;pic=&amp;SUBSESSION_ID=1488364002495_42&amp;sbmt=Vyhledat" xr:uid="{EA4CFBF0-6CCA-4577-933A-2B900139A1E6}"/>
    <hyperlink ref="G482" r:id="rId600" display="http://iregistr.mpsv.cz/socreg/rozsirene_hledani_sluzby.do?zn=&amp;zao=&amp;pic=&amp;zak=&amp;spd=&amp;spo=&amp;zaok=&amp;sbmt=Vyhledat&amp;zau=&amp;pn=&amp;si=4595988&amp;srp=pdaz&amp;SUBSESSION_ID=1571141582026_27" xr:uid="{2ACBB62B-1D92-44C7-8531-788B089B54E9}"/>
    <hyperlink ref="G570" r:id="rId601" display="http://iregistr.mpsv.cz/socreg/rozsirene_hledani_sluzby.do?zn=&amp;zao=&amp;pic=&amp;zak=&amp;spd=&amp;spo=&amp;zaok=&amp;sbmt=Vyhledat&amp;zau=&amp;pn=&amp;si=2663586&amp;srp=pdaz&amp;SUBSESSION_ID=1571210045170_7" xr:uid="{3283C834-E353-4A67-8908-ADC162CD2F59}"/>
    <hyperlink ref="G600" r:id="rId602" display="http://iregistr.mpsv.cz/socreg/rozsirene_hledani_sluzby.do?si=5781980&amp;spo=&amp;spd=&amp;zn=&amp;srp=pdaz&amp;zak=&amp;zaok=&amp;zao=&amp;zau=&amp;pn=&amp;pic=&amp;SUBSESSION_ID=1488376535264_22&amp;sbmt=Vyhledat" xr:uid="{1BE60C42-783D-4121-9FC9-2DFB0BEDBC66}"/>
    <hyperlink ref="G604" r:id="rId603" display="http://iregistr.mpsv.cz/socreg/rozsirene_hledani_sluzby.do?si=5666407&amp;spo=&amp;spd=&amp;zn=&amp;srp=pdaz&amp;zak=&amp;zaok=&amp;zao=&amp;zau=&amp;pn=&amp;pic=&amp;SUBSESSION_ID=1488376535264_22&amp;sbmt=Vyhledat" xr:uid="{6B885B26-2E73-4B85-ADD3-3678266F25D7}"/>
    <hyperlink ref="G622" r:id="rId604" display="http://iregistr.mpsv.cz/socreg/rozsirene_hledani_sluzby.do?si=6434926&amp;spo=&amp;spd=&amp;zn=&amp;srp=pdaz&amp;zak=&amp;zaok=&amp;zao=&amp;zau=&amp;pn=&amp;pic=&amp;SUBSESSION_ID=1488377770968_17&amp;sbmt=Vyhledat" xr:uid="{0CA76C7C-0208-4BBE-9EE6-2498085E2AD7}"/>
    <hyperlink ref="G134" r:id="rId605" display="http://iregistr.mpsv.cz/socreg/rozsirene_hledani_sluzby.do?si=9062346&amp;spo=&amp;spd=&amp;zn=&amp;srp=pdaz&amp;zak=&amp;zaok=&amp;zao=&amp;zau=&amp;pn=&amp;pic=&amp;SUBSESSION_ID=1488269557866_2&amp;sbmt=Vyhledat" xr:uid="{EFB6C51C-8FA7-40F4-BC77-6950813002F8}"/>
    <hyperlink ref="G276" r:id="rId606" display="http://iregistr.mpsv.cz/socreg/rozsirene_hledani_sluzby.do?zn=&amp;zao=&amp;pic=&amp;zak=&amp;spd=&amp;spo=&amp;zaok=&amp;sbmt=Vyhledat&amp;zau=&amp;pn=&amp;si=4134002&amp;srp=pdaz&amp;SUBSESSION_ID=1488294280894_14" xr:uid="{FD4A976F-312B-4113-A924-DA90B6E2F048}"/>
    <hyperlink ref="G313" r:id="rId607" display="http://iregistr.mpsv.cz/socreg/rozsirene_hledani_sluzby.do?si=3577415&amp;spo=&amp;spd=&amp;zn=&amp;srp=pdaz&amp;zak=&amp;zaok=&amp;zao=&amp;zau=&amp;pn=&amp;pic=&amp;SUBSESSION_ID=1488293014151_1&amp;sbmt=Vyhledat" xr:uid="{077E4104-3C49-4465-AB32-A67EEDA895C0}"/>
    <hyperlink ref="G376" r:id="rId608" display="http://iregistr.mpsv.cz/socreg/rozsirene_hledani_sluzby.do?si=4156426&amp;spo=&amp;spd=&amp;zn=&amp;srp=pdaz&amp;zak=&amp;zaok=&amp;zao=&amp;zau=&amp;pn=&amp;pic=&amp;SUBSESSION_ID=1568016942443_2&amp;sbmt=Vyhledat" xr:uid="{E66AC0AF-45CB-449F-935D-8591F1FED13B}"/>
  </hyperlinks>
  <pageMargins left="0.7" right="0.7" top="0.78740157499999996" bottom="0.78740157499999996" header="0.3" footer="0.3"/>
  <legacyDrawing r:id="rId609"/>
  <tableParts count="1">
    <tablePart r:id="rId610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3378C-C6A4-44B5-91ED-9B8BACCEFDD9}">
  <dimension ref="A1:G104"/>
  <sheetViews>
    <sheetView workbookViewId="0">
      <selection activeCell="E4" sqref="E4:E7"/>
    </sheetView>
  </sheetViews>
  <sheetFormatPr defaultRowHeight="15"/>
  <sheetData>
    <row r="1" spans="1:7" s="1" customFormat="1" ht="12.75">
      <c r="A1" s="210" t="s">
        <v>767</v>
      </c>
      <c r="B1" s="210"/>
      <c r="C1" s="210"/>
      <c r="D1" s="210"/>
      <c r="E1" s="210"/>
      <c r="F1" s="210"/>
      <c r="G1" s="210"/>
    </row>
    <row r="2" spans="1:7" s="1" customFormat="1" ht="11.25">
      <c r="A2" s="211" t="s">
        <v>768</v>
      </c>
      <c r="B2" s="211"/>
      <c r="C2" s="211"/>
      <c r="D2" s="211"/>
      <c r="E2" s="211"/>
      <c r="F2" s="211"/>
      <c r="G2" s="211"/>
    </row>
    <row r="3" spans="1:7" s="1" customFormat="1" ht="12" thickBot="1">
      <c r="A3" s="3"/>
      <c r="D3" s="2"/>
      <c r="E3" s="242">
        <v>2020</v>
      </c>
      <c r="F3" s="242"/>
      <c r="G3" s="242"/>
    </row>
    <row r="4" spans="1:7" s="1" customFormat="1" ht="11.25" customHeight="1">
      <c r="A4" s="212" t="s">
        <v>1</v>
      </c>
      <c r="B4" s="201" t="s">
        <v>2</v>
      </c>
      <c r="C4" s="201" t="s">
        <v>3</v>
      </c>
      <c r="D4" s="201" t="s">
        <v>4</v>
      </c>
      <c r="E4" s="201" t="s">
        <v>5</v>
      </c>
      <c r="F4" s="201" t="s">
        <v>6</v>
      </c>
      <c r="G4" s="204" t="s">
        <v>14</v>
      </c>
    </row>
    <row r="5" spans="1:7" s="1" customFormat="1" ht="11.25">
      <c r="A5" s="213"/>
      <c r="B5" s="215"/>
      <c r="C5" s="215"/>
      <c r="D5" s="215"/>
      <c r="E5" s="215"/>
      <c r="F5" s="215"/>
      <c r="G5" s="205"/>
    </row>
    <row r="6" spans="1:7" s="1" customFormat="1" ht="11.25">
      <c r="A6" s="213"/>
      <c r="B6" s="215"/>
      <c r="C6" s="215"/>
      <c r="D6" s="215"/>
      <c r="E6" s="215"/>
      <c r="F6" s="215"/>
      <c r="G6" s="205"/>
    </row>
    <row r="7" spans="1:7" s="1" customFormat="1" ht="12" thickBot="1">
      <c r="A7" s="214"/>
      <c r="B7" s="216"/>
      <c r="C7" s="216"/>
      <c r="D7" s="216"/>
      <c r="E7" s="216"/>
      <c r="F7" s="216"/>
      <c r="G7" s="206"/>
    </row>
    <row r="8" spans="1:7">
      <c r="A8" t="s">
        <v>23</v>
      </c>
      <c r="B8">
        <v>27240185</v>
      </c>
      <c r="C8">
        <v>5689619</v>
      </c>
      <c r="D8" t="s">
        <v>414</v>
      </c>
      <c r="E8">
        <v>11.3</v>
      </c>
      <c r="G8">
        <v>5059400</v>
      </c>
    </row>
    <row r="9" spans="1:7">
      <c r="A9" t="s">
        <v>43</v>
      </c>
      <c r="B9">
        <v>43873499</v>
      </c>
      <c r="C9">
        <v>3995396</v>
      </c>
      <c r="D9" t="s">
        <v>562</v>
      </c>
      <c r="F9">
        <v>27</v>
      </c>
      <c r="G9">
        <v>2101800</v>
      </c>
    </row>
    <row r="10" spans="1:7">
      <c r="A10" t="s">
        <v>630</v>
      </c>
      <c r="B10">
        <v>26115841</v>
      </c>
      <c r="C10">
        <v>3449343</v>
      </c>
      <c r="D10" t="s">
        <v>562</v>
      </c>
      <c r="F10">
        <v>24</v>
      </c>
      <c r="G10">
        <v>1249100</v>
      </c>
    </row>
    <row r="11" spans="1:7">
      <c r="A11" t="s">
        <v>769</v>
      </c>
      <c r="B11">
        <v>67360670</v>
      </c>
      <c r="C11">
        <v>5286441</v>
      </c>
      <c r="D11" t="s">
        <v>564</v>
      </c>
      <c r="E11">
        <v>1.7</v>
      </c>
      <c r="G11">
        <v>862400</v>
      </c>
    </row>
    <row r="12" spans="1:7">
      <c r="A12" t="s">
        <v>769</v>
      </c>
      <c r="B12">
        <v>67360670</v>
      </c>
      <c r="C12">
        <v>7619238</v>
      </c>
      <c r="D12" t="s">
        <v>414</v>
      </c>
      <c r="E12">
        <v>3.3</v>
      </c>
      <c r="G12">
        <v>1859800</v>
      </c>
    </row>
    <row r="13" spans="1:7">
      <c r="A13" t="s">
        <v>47</v>
      </c>
      <c r="B13">
        <v>71234438</v>
      </c>
      <c r="C13">
        <v>9744428</v>
      </c>
      <c r="D13" t="s">
        <v>422</v>
      </c>
      <c r="E13">
        <v>1</v>
      </c>
      <c r="G13">
        <v>512700</v>
      </c>
    </row>
    <row r="14" spans="1:7">
      <c r="A14" t="s">
        <v>770</v>
      </c>
      <c r="B14">
        <v>22814655</v>
      </c>
      <c r="C14">
        <v>5293808</v>
      </c>
      <c r="D14" t="s">
        <v>414</v>
      </c>
      <c r="E14">
        <v>0.89</v>
      </c>
      <c r="G14">
        <v>334800</v>
      </c>
    </row>
    <row r="15" spans="1:7">
      <c r="A15" t="s">
        <v>642</v>
      </c>
      <c r="B15">
        <v>2636298</v>
      </c>
      <c r="C15">
        <v>3762482</v>
      </c>
      <c r="D15" t="s">
        <v>414</v>
      </c>
      <c r="E15">
        <v>3.5</v>
      </c>
      <c r="G15">
        <v>1439900</v>
      </c>
    </row>
    <row r="16" spans="1:7">
      <c r="A16" t="s">
        <v>70</v>
      </c>
      <c r="B16">
        <v>27155064</v>
      </c>
      <c r="C16">
        <v>2478337</v>
      </c>
      <c r="D16" t="s">
        <v>548</v>
      </c>
      <c r="E16">
        <v>0.74</v>
      </c>
      <c r="G16">
        <v>406400</v>
      </c>
    </row>
    <row r="17" spans="1:7">
      <c r="A17" t="s">
        <v>70</v>
      </c>
      <c r="B17">
        <v>27155064</v>
      </c>
      <c r="C17">
        <v>2306308</v>
      </c>
      <c r="D17" t="s">
        <v>414</v>
      </c>
      <c r="E17">
        <v>1.2</v>
      </c>
      <c r="G17">
        <v>546700</v>
      </c>
    </row>
    <row r="18" spans="1:7">
      <c r="A18" t="s">
        <v>70</v>
      </c>
      <c r="B18">
        <v>27155064</v>
      </c>
      <c r="C18">
        <v>7038189</v>
      </c>
      <c r="D18" t="s">
        <v>564</v>
      </c>
      <c r="E18">
        <v>6.5</v>
      </c>
      <c r="G18">
        <v>2568100</v>
      </c>
    </row>
    <row r="19" spans="1:7">
      <c r="A19" t="s">
        <v>72</v>
      </c>
      <c r="B19">
        <v>47067071</v>
      </c>
      <c r="C19">
        <v>4224505</v>
      </c>
      <c r="D19" t="s">
        <v>562</v>
      </c>
      <c r="F19">
        <v>57</v>
      </c>
      <c r="G19">
        <v>3756300</v>
      </c>
    </row>
    <row r="20" spans="1:7">
      <c r="A20" t="s">
        <v>72</v>
      </c>
      <c r="B20">
        <v>47067071</v>
      </c>
      <c r="C20">
        <v>2467904</v>
      </c>
      <c r="D20" t="s">
        <v>548</v>
      </c>
      <c r="E20">
        <v>3.5</v>
      </c>
      <c r="G20">
        <v>1822900</v>
      </c>
    </row>
    <row r="21" spans="1:7">
      <c r="A21" t="s">
        <v>77</v>
      </c>
      <c r="B21">
        <v>29128218</v>
      </c>
      <c r="C21">
        <v>9858212</v>
      </c>
      <c r="D21" t="s">
        <v>548</v>
      </c>
      <c r="E21">
        <v>1.49</v>
      </c>
      <c r="G21">
        <v>837000</v>
      </c>
    </row>
    <row r="22" spans="1:7">
      <c r="A22" t="s">
        <v>77</v>
      </c>
      <c r="B22">
        <v>29128218</v>
      </c>
      <c r="C22">
        <v>4294407</v>
      </c>
      <c r="D22" t="s">
        <v>564</v>
      </c>
      <c r="E22">
        <v>3.95</v>
      </c>
      <c r="G22">
        <v>2152200</v>
      </c>
    </row>
    <row r="23" spans="1:7">
      <c r="A23" t="s">
        <v>81</v>
      </c>
      <c r="B23">
        <v>67982930</v>
      </c>
      <c r="C23">
        <v>8245137</v>
      </c>
      <c r="D23" t="s">
        <v>562</v>
      </c>
      <c r="F23">
        <v>7</v>
      </c>
      <c r="G23">
        <v>581200</v>
      </c>
    </row>
    <row r="24" spans="1:7">
      <c r="A24" t="s">
        <v>81</v>
      </c>
      <c r="B24">
        <v>67982930</v>
      </c>
      <c r="C24">
        <v>3984480</v>
      </c>
      <c r="D24" t="s">
        <v>548</v>
      </c>
      <c r="E24">
        <v>3.5</v>
      </c>
      <c r="G24">
        <v>1093700</v>
      </c>
    </row>
    <row r="25" spans="1:7">
      <c r="A25" t="s">
        <v>565</v>
      </c>
      <c r="B25">
        <v>27007537</v>
      </c>
      <c r="C25">
        <v>6733098</v>
      </c>
      <c r="D25" t="s">
        <v>566</v>
      </c>
      <c r="F25">
        <v>12</v>
      </c>
      <c r="G25">
        <v>952300</v>
      </c>
    </row>
    <row r="26" spans="1:7">
      <c r="A26" t="s">
        <v>96</v>
      </c>
      <c r="B26">
        <v>25755277</v>
      </c>
      <c r="C26">
        <v>5513149</v>
      </c>
      <c r="D26" t="s">
        <v>548</v>
      </c>
      <c r="E26">
        <v>3</v>
      </c>
      <c r="G26">
        <v>1276100</v>
      </c>
    </row>
    <row r="27" spans="1:7">
      <c r="A27" t="s">
        <v>668</v>
      </c>
      <c r="B27">
        <v>60460202</v>
      </c>
      <c r="C27">
        <v>5003673</v>
      </c>
      <c r="D27" t="s">
        <v>548</v>
      </c>
      <c r="E27">
        <v>0.78</v>
      </c>
      <c r="G27">
        <v>402200</v>
      </c>
    </row>
    <row r="28" spans="1:7">
      <c r="A28" t="s">
        <v>567</v>
      </c>
      <c r="B28">
        <v>47019735</v>
      </c>
      <c r="C28">
        <v>5808925</v>
      </c>
      <c r="D28" t="s">
        <v>548</v>
      </c>
      <c r="E28">
        <v>1</v>
      </c>
      <c r="G28">
        <v>502900</v>
      </c>
    </row>
    <row r="29" spans="1:7">
      <c r="A29" t="s">
        <v>108</v>
      </c>
      <c r="B29">
        <v>42744326</v>
      </c>
      <c r="C29">
        <v>3786459</v>
      </c>
      <c r="D29" t="s">
        <v>562</v>
      </c>
      <c r="F29">
        <v>40</v>
      </c>
      <c r="G29">
        <v>3181500</v>
      </c>
    </row>
    <row r="30" spans="1:7">
      <c r="A30" t="s">
        <v>108</v>
      </c>
      <c r="B30">
        <v>42744326</v>
      </c>
      <c r="C30">
        <v>9590483</v>
      </c>
      <c r="D30" t="s">
        <v>548</v>
      </c>
      <c r="E30">
        <v>0.75</v>
      </c>
      <c r="G30">
        <v>401900</v>
      </c>
    </row>
    <row r="31" spans="1:7">
      <c r="A31" t="s">
        <v>108</v>
      </c>
      <c r="B31">
        <v>42744326</v>
      </c>
      <c r="C31">
        <v>5433195</v>
      </c>
      <c r="D31" t="s">
        <v>564</v>
      </c>
      <c r="E31">
        <v>9</v>
      </c>
      <c r="G31">
        <v>5078900</v>
      </c>
    </row>
    <row r="32" spans="1:7">
      <c r="A32" t="s">
        <v>117</v>
      </c>
      <c r="B32">
        <v>61924261</v>
      </c>
      <c r="C32">
        <v>2513818</v>
      </c>
      <c r="D32" t="s">
        <v>414</v>
      </c>
      <c r="E32">
        <v>4.7</v>
      </c>
      <c r="G32">
        <v>2057800</v>
      </c>
    </row>
    <row r="33" spans="1:7">
      <c r="A33" t="s">
        <v>119</v>
      </c>
      <c r="B33">
        <v>24198412</v>
      </c>
      <c r="C33">
        <v>8388548</v>
      </c>
      <c r="D33" t="s">
        <v>564</v>
      </c>
      <c r="E33">
        <v>2.65</v>
      </c>
      <c r="G33">
        <v>1725200</v>
      </c>
    </row>
    <row r="34" spans="1:7">
      <c r="A34" t="s">
        <v>679</v>
      </c>
      <c r="B34">
        <v>26599481</v>
      </c>
      <c r="C34">
        <v>2016414</v>
      </c>
      <c r="D34" t="s">
        <v>548</v>
      </c>
      <c r="E34">
        <v>0.52</v>
      </c>
      <c r="G34">
        <v>244400</v>
      </c>
    </row>
    <row r="35" spans="1:7">
      <c r="A35" t="s">
        <v>139</v>
      </c>
      <c r="B35">
        <v>48677701</v>
      </c>
      <c r="C35">
        <v>7485803</v>
      </c>
      <c r="D35" t="s">
        <v>422</v>
      </c>
      <c r="E35">
        <v>1</v>
      </c>
      <c r="G35">
        <v>237000</v>
      </c>
    </row>
    <row r="36" spans="1:7">
      <c r="A36" t="s">
        <v>177</v>
      </c>
      <c r="B36">
        <v>874655</v>
      </c>
      <c r="C36">
        <v>1293672</v>
      </c>
      <c r="D36" t="s">
        <v>422</v>
      </c>
      <c r="E36">
        <v>0.5</v>
      </c>
      <c r="G36">
        <v>172400</v>
      </c>
    </row>
    <row r="37" spans="1:7">
      <c r="A37" t="s">
        <v>185</v>
      </c>
      <c r="B37">
        <v>27115071</v>
      </c>
      <c r="C37">
        <v>1685503</v>
      </c>
      <c r="D37" t="s">
        <v>564</v>
      </c>
      <c r="E37">
        <v>4.5199999999999996</v>
      </c>
      <c r="G37">
        <v>2451400</v>
      </c>
    </row>
    <row r="38" spans="1:7">
      <c r="A38" t="s">
        <v>217</v>
      </c>
      <c r="B38">
        <v>42727235</v>
      </c>
      <c r="C38">
        <v>5378423</v>
      </c>
      <c r="D38" t="s">
        <v>422</v>
      </c>
      <c r="E38">
        <v>0.6</v>
      </c>
      <c r="G38">
        <v>191900</v>
      </c>
    </row>
    <row r="39" spans="1:7">
      <c r="A39" t="s">
        <v>237</v>
      </c>
      <c r="B39">
        <v>70566241</v>
      </c>
      <c r="C39">
        <v>1388181</v>
      </c>
      <c r="D39" t="s">
        <v>548</v>
      </c>
      <c r="E39">
        <v>4</v>
      </c>
      <c r="G39">
        <v>1250000</v>
      </c>
    </row>
    <row r="40" spans="1:7">
      <c r="A40" t="s">
        <v>245</v>
      </c>
      <c r="B40">
        <v>48678767</v>
      </c>
      <c r="C40">
        <v>2530271</v>
      </c>
      <c r="D40" t="s">
        <v>564</v>
      </c>
      <c r="E40">
        <v>18.2</v>
      </c>
      <c r="G40">
        <v>9810700</v>
      </c>
    </row>
    <row r="41" spans="1:7">
      <c r="A41" t="s">
        <v>245</v>
      </c>
      <c r="B41">
        <v>48678767</v>
      </c>
      <c r="C41">
        <v>6899592</v>
      </c>
      <c r="D41" t="s">
        <v>564</v>
      </c>
      <c r="E41">
        <v>4</v>
      </c>
      <c r="G41">
        <v>2143700</v>
      </c>
    </row>
    <row r="42" spans="1:7">
      <c r="A42" t="s">
        <v>245</v>
      </c>
      <c r="B42">
        <v>48678767</v>
      </c>
      <c r="C42">
        <v>3044566</v>
      </c>
      <c r="D42" t="s">
        <v>414</v>
      </c>
      <c r="E42">
        <v>14.31</v>
      </c>
      <c r="G42">
        <v>6530200</v>
      </c>
    </row>
    <row r="43" spans="1:7">
      <c r="A43" t="s">
        <v>245</v>
      </c>
      <c r="B43">
        <v>48678767</v>
      </c>
      <c r="C43">
        <v>5904721</v>
      </c>
      <c r="D43" t="s">
        <v>414</v>
      </c>
      <c r="E43">
        <v>20.5</v>
      </c>
      <c r="G43">
        <v>10680200</v>
      </c>
    </row>
    <row r="44" spans="1:7">
      <c r="A44" t="s">
        <v>247</v>
      </c>
      <c r="B44">
        <v>45701822</v>
      </c>
      <c r="C44">
        <v>4134002</v>
      </c>
      <c r="D44" t="s">
        <v>414</v>
      </c>
      <c r="E44">
        <v>24</v>
      </c>
      <c r="G44">
        <v>15801500</v>
      </c>
    </row>
    <row r="45" spans="1:7">
      <c r="A45" t="s">
        <v>251</v>
      </c>
      <c r="B45">
        <v>27576612</v>
      </c>
      <c r="C45">
        <v>1106219</v>
      </c>
      <c r="D45" t="s">
        <v>422</v>
      </c>
      <c r="E45">
        <v>1.2</v>
      </c>
      <c r="G45">
        <v>575200</v>
      </c>
    </row>
    <row r="46" spans="1:7">
      <c r="A46" t="s">
        <v>251</v>
      </c>
      <c r="B46">
        <v>27576612</v>
      </c>
      <c r="C46">
        <v>2846826</v>
      </c>
      <c r="D46" t="s">
        <v>564</v>
      </c>
      <c r="E46">
        <v>2.95</v>
      </c>
      <c r="G46">
        <v>1988000</v>
      </c>
    </row>
    <row r="47" spans="1:7">
      <c r="A47" t="s">
        <v>261</v>
      </c>
      <c r="B47">
        <v>47514329</v>
      </c>
      <c r="C47">
        <v>9321014</v>
      </c>
      <c r="D47" t="s">
        <v>562</v>
      </c>
      <c r="F47">
        <v>46</v>
      </c>
      <c r="G47">
        <v>5307500</v>
      </c>
    </row>
    <row r="48" spans="1:7">
      <c r="A48" t="s">
        <v>261</v>
      </c>
      <c r="B48">
        <v>47514329</v>
      </c>
      <c r="C48">
        <v>9983492</v>
      </c>
      <c r="D48" t="s">
        <v>548</v>
      </c>
      <c r="E48">
        <v>2</v>
      </c>
      <c r="G48">
        <v>1218400</v>
      </c>
    </row>
    <row r="49" spans="1:7">
      <c r="A49" t="s">
        <v>261</v>
      </c>
      <c r="B49">
        <v>47514329</v>
      </c>
      <c r="C49">
        <v>3754014</v>
      </c>
      <c r="D49" t="s">
        <v>414</v>
      </c>
      <c r="E49">
        <v>2.72</v>
      </c>
      <c r="G49">
        <v>1552600</v>
      </c>
    </row>
    <row r="50" spans="1:7">
      <c r="A50" t="s">
        <v>263</v>
      </c>
      <c r="B50">
        <v>26520800</v>
      </c>
      <c r="C50">
        <v>1792050</v>
      </c>
      <c r="D50" t="s">
        <v>562</v>
      </c>
      <c r="F50">
        <v>46</v>
      </c>
      <c r="G50">
        <v>4223900</v>
      </c>
    </row>
    <row r="51" spans="1:7">
      <c r="A51" t="s">
        <v>263</v>
      </c>
      <c r="B51">
        <v>26520800</v>
      </c>
      <c r="C51">
        <v>5909265</v>
      </c>
      <c r="D51" t="s">
        <v>548</v>
      </c>
      <c r="E51">
        <v>5</v>
      </c>
      <c r="G51">
        <v>2444600</v>
      </c>
    </row>
    <row r="52" spans="1:7">
      <c r="A52" t="s">
        <v>263</v>
      </c>
      <c r="B52">
        <v>26520800</v>
      </c>
      <c r="C52">
        <v>1083245</v>
      </c>
      <c r="D52" t="s">
        <v>414</v>
      </c>
      <c r="E52">
        <v>1.04</v>
      </c>
      <c r="G52">
        <v>503300</v>
      </c>
    </row>
    <row r="53" spans="1:7">
      <c r="A53" t="s">
        <v>267</v>
      </c>
      <c r="B53">
        <v>47072989</v>
      </c>
      <c r="C53">
        <v>5924626</v>
      </c>
      <c r="D53" t="s">
        <v>548</v>
      </c>
      <c r="E53">
        <v>7</v>
      </c>
      <c r="G53">
        <v>2083000</v>
      </c>
    </row>
    <row r="54" spans="1:7">
      <c r="A54" t="s">
        <v>269</v>
      </c>
      <c r="B54">
        <v>47068531</v>
      </c>
      <c r="C54">
        <v>9453230</v>
      </c>
      <c r="D54" t="s">
        <v>562</v>
      </c>
      <c r="F54">
        <v>27</v>
      </c>
      <c r="G54">
        <v>2559400</v>
      </c>
    </row>
    <row r="55" spans="1:7">
      <c r="A55" t="s">
        <v>269</v>
      </c>
      <c r="B55">
        <v>47068531</v>
      </c>
      <c r="C55">
        <v>7727959</v>
      </c>
      <c r="D55" t="s">
        <v>548</v>
      </c>
      <c r="E55">
        <v>6.75</v>
      </c>
      <c r="G55">
        <v>4504500</v>
      </c>
    </row>
    <row r="56" spans="1:7">
      <c r="A56" t="s">
        <v>283</v>
      </c>
      <c r="B56">
        <v>27435610</v>
      </c>
      <c r="C56">
        <v>7829424</v>
      </c>
      <c r="D56" t="s">
        <v>548</v>
      </c>
      <c r="E56">
        <v>3</v>
      </c>
      <c r="G56">
        <v>1298500</v>
      </c>
    </row>
    <row r="57" spans="1:7">
      <c r="A57" t="s">
        <v>571</v>
      </c>
      <c r="B57">
        <v>42731500</v>
      </c>
      <c r="C57">
        <v>6946625</v>
      </c>
      <c r="D57" t="s">
        <v>562</v>
      </c>
      <c r="F57">
        <v>21</v>
      </c>
      <c r="G57">
        <v>1662800</v>
      </c>
    </row>
    <row r="58" spans="1:7">
      <c r="A58" t="s">
        <v>294</v>
      </c>
      <c r="B58">
        <v>70855811</v>
      </c>
      <c r="C58">
        <v>1412381</v>
      </c>
      <c r="D58" t="s">
        <v>548</v>
      </c>
      <c r="E58">
        <v>2.8</v>
      </c>
      <c r="G58">
        <v>1975700</v>
      </c>
    </row>
    <row r="59" spans="1:7">
      <c r="A59" t="s">
        <v>550</v>
      </c>
      <c r="B59">
        <v>26541831</v>
      </c>
      <c r="C59">
        <v>1951334</v>
      </c>
      <c r="D59" t="s">
        <v>414</v>
      </c>
      <c r="E59">
        <v>11</v>
      </c>
      <c r="G59">
        <v>5657100</v>
      </c>
    </row>
    <row r="60" spans="1:7">
      <c r="A60" t="s">
        <v>699</v>
      </c>
      <c r="B60">
        <v>26638398</v>
      </c>
      <c r="C60">
        <v>8677202</v>
      </c>
      <c r="D60" t="s">
        <v>548</v>
      </c>
      <c r="E60">
        <v>2.2000000000000002</v>
      </c>
      <c r="G60">
        <v>1425400</v>
      </c>
    </row>
    <row r="61" spans="1:7">
      <c r="A61" t="s">
        <v>300</v>
      </c>
      <c r="B61">
        <v>49534947</v>
      </c>
      <c r="C61">
        <v>5520871</v>
      </c>
      <c r="D61" t="s">
        <v>414</v>
      </c>
      <c r="E61">
        <v>1</v>
      </c>
      <c r="G61">
        <v>382700</v>
      </c>
    </row>
    <row r="62" spans="1:7">
      <c r="A62" t="s">
        <v>771</v>
      </c>
      <c r="B62">
        <v>26625164</v>
      </c>
      <c r="C62">
        <v>5261501</v>
      </c>
      <c r="D62" t="s">
        <v>548</v>
      </c>
      <c r="E62">
        <v>1</v>
      </c>
      <c r="G62">
        <v>655500</v>
      </c>
    </row>
    <row r="63" spans="1:7">
      <c r="A63" t="s">
        <v>704</v>
      </c>
      <c r="B63">
        <v>28376196</v>
      </c>
      <c r="C63">
        <v>5877715</v>
      </c>
      <c r="D63" t="s">
        <v>564</v>
      </c>
      <c r="E63">
        <v>4.5</v>
      </c>
      <c r="G63">
        <v>2275900</v>
      </c>
    </row>
    <row r="64" spans="1:7">
      <c r="A64" t="s">
        <v>704</v>
      </c>
      <c r="B64">
        <v>28376196</v>
      </c>
      <c r="C64">
        <v>2656881</v>
      </c>
      <c r="D64" t="s">
        <v>414</v>
      </c>
      <c r="E64">
        <v>5.5</v>
      </c>
      <c r="G64">
        <v>1830200</v>
      </c>
    </row>
    <row r="65" spans="1:7">
      <c r="A65" t="s">
        <v>327</v>
      </c>
      <c r="B65">
        <v>237051</v>
      </c>
      <c r="C65">
        <v>4206859</v>
      </c>
      <c r="D65" t="s">
        <v>562</v>
      </c>
      <c r="F65">
        <v>62</v>
      </c>
      <c r="G65">
        <v>3755900</v>
      </c>
    </row>
    <row r="66" spans="1:7">
      <c r="A66" t="s">
        <v>327</v>
      </c>
      <c r="B66">
        <v>237051</v>
      </c>
      <c r="C66">
        <v>3521694</v>
      </c>
      <c r="D66" t="s">
        <v>562</v>
      </c>
      <c r="F66">
        <v>22</v>
      </c>
      <c r="G66">
        <v>1673800</v>
      </c>
    </row>
    <row r="67" spans="1:7">
      <c r="A67" t="s">
        <v>369</v>
      </c>
      <c r="B67">
        <v>42727243</v>
      </c>
      <c r="C67">
        <v>8025005</v>
      </c>
      <c r="D67" t="s">
        <v>564</v>
      </c>
      <c r="E67">
        <v>6.5</v>
      </c>
      <c r="G67">
        <v>1909600</v>
      </c>
    </row>
    <row r="68" spans="1:7">
      <c r="A68" t="s">
        <v>371</v>
      </c>
      <c r="B68">
        <v>26623064</v>
      </c>
      <c r="C68">
        <v>3397992</v>
      </c>
      <c r="D68" t="s">
        <v>414</v>
      </c>
      <c r="E68">
        <v>0.91</v>
      </c>
      <c r="G68">
        <v>379800</v>
      </c>
    </row>
    <row r="69" spans="1:7">
      <c r="A69" t="s">
        <v>572</v>
      </c>
      <c r="B69">
        <v>70106339</v>
      </c>
      <c r="C69">
        <v>8284453</v>
      </c>
      <c r="D69" t="s">
        <v>414</v>
      </c>
      <c r="E69">
        <v>6.36</v>
      </c>
      <c r="G69">
        <v>2254000</v>
      </c>
    </row>
    <row r="70" spans="1:7">
      <c r="A70" t="s">
        <v>385</v>
      </c>
      <c r="B70">
        <v>49543547</v>
      </c>
      <c r="C70">
        <v>5685092</v>
      </c>
      <c r="D70" t="s">
        <v>548</v>
      </c>
      <c r="E70">
        <v>2.6</v>
      </c>
      <c r="G70">
        <v>1227600</v>
      </c>
    </row>
    <row r="71" spans="1:7">
      <c r="A71" t="s">
        <v>385</v>
      </c>
      <c r="B71">
        <v>49543547</v>
      </c>
      <c r="C71">
        <v>4329819</v>
      </c>
      <c r="D71" t="s">
        <v>548</v>
      </c>
      <c r="E71">
        <v>8.23</v>
      </c>
      <c r="G71">
        <v>4541800</v>
      </c>
    </row>
    <row r="72" spans="1:7">
      <c r="A72" t="s">
        <v>385</v>
      </c>
      <c r="B72">
        <v>49543547</v>
      </c>
      <c r="C72">
        <v>1876631</v>
      </c>
      <c r="D72" t="s">
        <v>564</v>
      </c>
      <c r="E72">
        <v>2.2999999999999998</v>
      </c>
      <c r="G72">
        <v>1279200</v>
      </c>
    </row>
    <row r="73" spans="1:7">
      <c r="A73" t="s">
        <v>385</v>
      </c>
      <c r="B73">
        <v>49543547</v>
      </c>
      <c r="C73">
        <v>5687301</v>
      </c>
      <c r="D73" t="s">
        <v>414</v>
      </c>
      <c r="E73">
        <v>4.4400000000000004</v>
      </c>
      <c r="G73">
        <v>1814500</v>
      </c>
    </row>
    <row r="74" spans="1:7">
      <c r="A74" t="s">
        <v>385</v>
      </c>
      <c r="B74">
        <v>49543547</v>
      </c>
      <c r="C74">
        <v>8472463</v>
      </c>
      <c r="D74" t="s">
        <v>414</v>
      </c>
      <c r="E74">
        <v>2.1</v>
      </c>
      <c r="G74">
        <v>855100</v>
      </c>
    </row>
    <row r="75" spans="1:7">
      <c r="A75" t="s">
        <v>573</v>
      </c>
      <c r="B75">
        <v>425737</v>
      </c>
      <c r="C75">
        <v>1250666</v>
      </c>
      <c r="D75" t="s">
        <v>562</v>
      </c>
      <c r="F75">
        <v>44</v>
      </c>
      <c r="G75">
        <v>1920000</v>
      </c>
    </row>
    <row r="76" spans="1:7">
      <c r="A76" t="s">
        <v>573</v>
      </c>
      <c r="B76">
        <v>425737</v>
      </c>
      <c r="C76">
        <v>5360851</v>
      </c>
      <c r="D76" t="s">
        <v>566</v>
      </c>
      <c r="F76">
        <v>6</v>
      </c>
      <c r="G76">
        <v>449900</v>
      </c>
    </row>
    <row r="77" spans="1:7">
      <c r="A77" t="s">
        <v>389</v>
      </c>
      <c r="B77">
        <v>425745</v>
      </c>
      <c r="C77">
        <v>8838009</v>
      </c>
      <c r="D77" t="s">
        <v>562</v>
      </c>
      <c r="F77">
        <v>20</v>
      </c>
      <c r="G77">
        <v>1608800</v>
      </c>
    </row>
    <row r="78" spans="1:7">
      <c r="A78" t="s">
        <v>408</v>
      </c>
      <c r="B78">
        <v>71459251</v>
      </c>
      <c r="C78">
        <v>2350855</v>
      </c>
      <c r="D78" t="s">
        <v>562</v>
      </c>
      <c r="F78">
        <v>7</v>
      </c>
      <c r="G78">
        <v>595600</v>
      </c>
    </row>
    <row r="79" spans="1:7">
      <c r="A79" t="s">
        <v>412</v>
      </c>
      <c r="B79">
        <v>26200571</v>
      </c>
      <c r="C79">
        <v>8414595</v>
      </c>
      <c r="D79" t="s">
        <v>564</v>
      </c>
      <c r="E79">
        <v>4.17</v>
      </c>
      <c r="G79">
        <v>1064500</v>
      </c>
    </row>
    <row r="80" spans="1:7">
      <c r="A80" t="s">
        <v>727</v>
      </c>
      <c r="B80">
        <v>70100691</v>
      </c>
      <c r="C80">
        <v>4571847</v>
      </c>
      <c r="D80" t="s">
        <v>548</v>
      </c>
      <c r="E80">
        <v>5.0999999999999996</v>
      </c>
      <c r="G80">
        <v>2801200</v>
      </c>
    </row>
    <row r="81" spans="1:7">
      <c r="A81" t="s">
        <v>419</v>
      </c>
      <c r="B81">
        <v>26525305</v>
      </c>
      <c r="C81">
        <v>4514392</v>
      </c>
      <c r="D81" t="s">
        <v>564</v>
      </c>
      <c r="E81">
        <v>2.0699999999999998</v>
      </c>
      <c r="G81">
        <v>1012500</v>
      </c>
    </row>
    <row r="82" spans="1:7">
      <c r="A82" t="s">
        <v>419</v>
      </c>
      <c r="B82">
        <v>26525305</v>
      </c>
      <c r="C82">
        <v>9608290</v>
      </c>
      <c r="D82" t="s">
        <v>422</v>
      </c>
      <c r="E82">
        <v>1.5</v>
      </c>
      <c r="G82">
        <v>676200</v>
      </c>
    </row>
    <row r="83" spans="1:7">
      <c r="A83" t="s">
        <v>428</v>
      </c>
      <c r="B83">
        <v>22844660</v>
      </c>
      <c r="C83">
        <v>7589579</v>
      </c>
      <c r="D83" t="s">
        <v>548</v>
      </c>
      <c r="E83">
        <v>2.0499999999999998</v>
      </c>
      <c r="G83">
        <v>1057400</v>
      </c>
    </row>
    <row r="84" spans="1:7">
      <c r="A84" t="s">
        <v>430</v>
      </c>
      <c r="B84">
        <v>25768255</v>
      </c>
      <c r="C84">
        <v>2245564</v>
      </c>
      <c r="D84" t="s">
        <v>575</v>
      </c>
      <c r="E84">
        <v>1.05</v>
      </c>
      <c r="G84">
        <v>637800</v>
      </c>
    </row>
    <row r="85" spans="1:7">
      <c r="A85" t="s">
        <v>432</v>
      </c>
      <c r="B85">
        <v>26594633</v>
      </c>
      <c r="C85">
        <v>6732567</v>
      </c>
      <c r="D85" t="s">
        <v>548</v>
      </c>
      <c r="E85">
        <v>10.3</v>
      </c>
      <c r="G85">
        <v>5313400</v>
      </c>
    </row>
    <row r="86" spans="1:7">
      <c r="A86" t="s">
        <v>434</v>
      </c>
      <c r="B86">
        <v>49625624</v>
      </c>
      <c r="C86">
        <v>5328826</v>
      </c>
      <c r="D86" t="s">
        <v>548</v>
      </c>
      <c r="E86">
        <v>1</v>
      </c>
      <c r="G86">
        <v>520800</v>
      </c>
    </row>
    <row r="87" spans="1:7">
      <c r="A87" t="s">
        <v>576</v>
      </c>
      <c r="B87">
        <v>67776779</v>
      </c>
      <c r="C87">
        <v>4784957</v>
      </c>
      <c r="D87" t="s">
        <v>562</v>
      </c>
      <c r="F87">
        <v>42</v>
      </c>
      <c r="G87">
        <v>3165400</v>
      </c>
    </row>
    <row r="88" spans="1:7">
      <c r="A88" t="s">
        <v>444</v>
      </c>
      <c r="B88">
        <v>26631628</v>
      </c>
      <c r="C88">
        <v>9900930</v>
      </c>
      <c r="D88" t="s">
        <v>575</v>
      </c>
      <c r="E88">
        <v>4.0999999999999996</v>
      </c>
      <c r="G88">
        <v>3016600</v>
      </c>
    </row>
    <row r="89" spans="1:7">
      <c r="A89" t="s">
        <v>741</v>
      </c>
      <c r="B89">
        <v>22734155</v>
      </c>
      <c r="C89">
        <v>8834319</v>
      </c>
      <c r="D89" t="s">
        <v>548</v>
      </c>
      <c r="E89">
        <v>2</v>
      </c>
      <c r="G89">
        <v>1116000</v>
      </c>
    </row>
    <row r="90" spans="1:7">
      <c r="A90" t="s">
        <v>446</v>
      </c>
      <c r="B90">
        <v>26537036</v>
      </c>
      <c r="C90">
        <v>7058421</v>
      </c>
      <c r="D90" t="s">
        <v>548</v>
      </c>
      <c r="E90">
        <v>3.4</v>
      </c>
      <c r="G90">
        <v>1748800</v>
      </c>
    </row>
    <row r="91" spans="1:7">
      <c r="A91" t="s">
        <v>446</v>
      </c>
      <c r="B91">
        <v>26537036</v>
      </c>
      <c r="C91">
        <v>2017666</v>
      </c>
      <c r="D91" t="s">
        <v>414</v>
      </c>
      <c r="E91">
        <v>6.4</v>
      </c>
      <c r="G91">
        <v>3732200</v>
      </c>
    </row>
    <row r="92" spans="1:7">
      <c r="A92" t="s">
        <v>448</v>
      </c>
      <c r="B92">
        <v>68996543</v>
      </c>
      <c r="C92">
        <v>2199417</v>
      </c>
      <c r="D92" t="s">
        <v>548</v>
      </c>
      <c r="E92">
        <v>2</v>
      </c>
      <c r="G92">
        <v>754600</v>
      </c>
    </row>
    <row r="93" spans="1:7">
      <c r="A93" t="s">
        <v>578</v>
      </c>
      <c r="B93">
        <v>27903508</v>
      </c>
      <c r="C93">
        <v>7671518</v>
      </c>
      <c r="D93" t="s">
        <v>422</v>
      </c>
      <c r="E93">
        <v>8.41</v>
      </c>
      <c r="G93">
        <v>3956500</v>
      </c>
    </row>
    <row r="94" spans="1:7">
      <c r="A94" t="s">
        <v>578</v>
      </c>
      <c r="B94">
        <v>27903508</v>
      </c>
      <c r="C94">
        <v>6318138</v>
      </c>
      <c r="D94" t="s">
        <v>414</v>
      </c>
      <c r="E94">
        <v>14.26</v>
      </c>
      <c r="G94">
        <v>5898700</v>
      </c>
    </row>
    <row r="95" spans="1:7">
      <c r="A95" t="s">
        <v>581</v>
      </c>
      <c r="B95">
        <v>28969839</v>
      </c>
      <c r="C95">
        <v>8227522</v>
      </c>
      <c r="D95" t="s">
        <v>414</v>
      </c>
      <c r="E95">
        <v>5.9</v>
      </c>
      <c r="G95">
        <v>2123300</v>
      </c>
    </row>
    <row r="96" spans="1:7">
      <c r="A96" t="s">
        <v>552</v>
      </c>
      <c r="B96">
        <v>28453051</v>
      </c>
      <c r="C96">
        <v>9892800</v>
      </c>
      <c r="D96" t="s">
        <v>548</v>
      </c>
      <c r="E96">
        <v>0.5</v>
      </c>
      <c r="G96">
        <v>284000</v>
      </c>
    </row>
    <row r="97" spans="1:7">
      <c r="A97" t="s">
        <v>480</v>
      </c>
      <c r="B97">
        <v>26673622</v>
      </c>
      <c r="C97">
        <v>6563563</v>
      </c>
      <c r="D97" t="s">
        <v>564</v>
      </c>
      <c r="E97">
        <v>2.9</v>
      </c>
      <c r="G97">
        <v>1692900</v>
      </c>
    </row>
    <row r="98" spans="1:7">
      <c r="A98" t="s">
        <v>484</v>
      </c>
      <c r="B98">
        <v>46416463</v>
      </c>
      <c r="C98">
        <v>2667652</v>
      </c>
      <c r="D98" t="s">
        <v>548</v>
      </c>
      <c r="E98">
        <v>2.86</v>
      </c>
      <c r="G98">
        <v>1338800</v>
      </c>
    </row>
    <row r="99" spans="1:7">
      <c r="A99" t="s">
        <v>496</v>
      </c>
      <c r="B99">
        <v>22768602</v>
      </c>
      <c r="C99">
        <v>2304479</v>
      </c>
      <c r="D99" t="s">
        <v>414</v>
      </c>
      <c r="E99">
        <v>3.6</v>
      </c>
      <c r="G99">
        <v>2387700</v>
      </c>
    </row>
    <row r="100" spans="1:7">
      <c r="A100" t="s">
        <v>510</v>
      </c>
      <c r="B100">
        <v>26661586</v>
      </c>
      <c r="C100">
        <v>6554374</v>
      </c>
      <c r="D100" t="s">
        <v>548</v>
      </c>
      <c r="E100">
        <v>3.85</v>
      </c>
      <c r="G100">
        <v>2104700</v>
      </c>
    </row>
    <row r="101" spans="1:7">
      <c r="A101" t="s">
        <v>510</v>
      </c>
      <c r="B101">
        <v>26661586</v>
      </c>
      <c r="C101">
        <v>5532702</v>
      </c>
      <c r="D101" t="s">
        <v>414</v>
      </c>
      <c r="E101">
        <v>3.5</v>
      </c>
      <c r="G101">
        <v>1503500</v>
      </c>
    </row>
    <row r="102" spans="1:7">
      <c r="A102" t="s">
        <v>516</v>
      </c>
      <c r="B102">
        <v>71234446</v>
      </c>
      <c r="C102">
        <v>8034777</v>
      </c>
      <c r="D102" t="s">
        <v>564</v>
      </c>
      <c r="E102">
        <v>10.7</v>
      </c>
      <c r="G102">
        <v>5666200</v>
      </c>
    </row>
    <row r="103" spans="1:7">
      <c r="A103" t="s">
        <v>520</v>
      </c>
      <c r="B103">
        <v>71234489</v>
      </c>
      <c r="C103">
        <v>3074336</v>
      </c>
      <c r="D103" t="s">
        <v>562</v>
      </c>
      <c r="F103">
        <v>58</v>
      </c>
      <c r="G103">
        <v>3474100</v>
      </c>
    </row>
    <row r="104" spans="1:7">
      <c r="A104" t="s">
        <v>520</v>
      </c>
      <c r="B104">
        <v>71234489</v>
      </c>
      <c r="C104">
        <v>9033762</v>
      </c>
      <c r="D104" t="s">
        <v>575</v>
      </c>
      <c r="E104">
        <v>3.27</v>
      </c>
      <c r="G104">
        <v>2280900</v>
      </c>
    </row>
  </sheetData>
  <mergeCells count="10">
    <mergeCell ref="E3:G3"/>
    <mergeCell ref="G4:G7"/>
    <mergeCell ref="F4:F7"/>
    <mergeCell ref="A1:G1"/>
    <mergeCell ref="A2:G2"/>
    <mergeCell ref="A4:A7"/>
    <mergeCell ref="B4:B7"/>
    <mergeCell ref="C4:C7"/>
    <mergeCell ref="D4:D7"/>
    <mergeCell ref="E4:E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B7FB1-8363-4ED9-9855-FD49B0A1DE47}">
  <dimension ref="A1:F30"/>
  <sheetViews>
    <sheetView tabSelected="1" workbookViewId="0">
      <selection activeCell="L26" sqref="L26"/>
    </sheetView>
  </sheetViews>
  <sheetFormatPr defaultRowHeight="15"/>
  <cols>
    <col min="1" max="1" width="46.28515625" customWidth="1"/>
    <col min="2" max="2" width="13.28515625" customWidth="1"/>
    <col min="3" max="3" width="12.140625" customWidth="1"/>
    <col min="4" max="4" width="20.5703125" customWidth="1"/>
    <col min="5" max="5" width="14.140625" customWidth="1"/>
    <col min="6" max="6" width="17.42578125" customWidth="1"/>
  </cols>
  <sheetData>
    <row r="1" spans="1:6" ht="18.75">
      <c r="A1" s="243" t="s">
        <v>772</v>
      </c>
      <c r="B1" s="243"/>
      <c r="C1" s="243"/>
      <c r="D1" s="243"/>
      <c r="E1" s="243"/>
      <c r="F1" s="243"/>
    </row>
    <row r="3" spans="1:6" ht="15.75" thickBot="1"/>
    <row r="4" spans="1:6" ht="15" customHeight="1">
      <c r="A4" s="227" t="s">
        <v>773</v>
      </c>
      <c r="B4" s="227" t="s">
        <v>588</v>
      </c>
      <c r="C4" s="227" t="s">
        <v>774</v>
      </c>
      <c r="D4" s="227" t="s">
        <v>4</v>
      </c>
      <c r="E4" s="227" t="s">
        <v>5</v>
      </c>
      <c r="F4" s="227" t="s">
        <v>775</v>
      </c>
    </row>
    <row r="5" spans="1:6">
      <c r="A5" s="228"/>
      <c r="B5" s="228"/>
      <c r="C5" s="228"/>
      <c r="D5" s="228"/>
      <c r="E5" s="228"/>
      <c r="F5" s="228"/>
    </row>
    <row r="6" spans="1:6">
      <c r="A6" s="228"/>
      <c r="B6" s="228"/>
      <c r="C6" s="228"/>
      <c r="D6" s="228"/>
      <c r="E6" s="228"/>
      <c r="F6" s="228"/>
    </row>
    <row r="7" spans="1:6">
      <c r="A7" s="228" t="s">
        <v>773</v>
      </c>
      <c r="B7" s="228" t="s">
        <v>588</v>
      </c>
      <c r="C7" s="228"/>
      <c r="D7" s="228"/>
      <c r="E7" s="228"/>
      <c r="F7" s="228"/>
    </row>
    <row r="8" spans="1:6">
      <c r="A8" s="75" t="s">
        <v>23</v>
      </c>
      <c r="B8" s="75">
        <v>27240185</v>
      </c>
      <c r="C8" s="75">
        <v>5689619</v>
      </c>
      <c r="D8" s="75" t="s">
        <v>414</v>
      </c>
      <c r="E8" s="198">
        <v>16.14</v>
      </c>
      <c r="F8" s="195">
        <v>8993100</v>
      </c>
    </row>
    <row r="9" spans="1:6">
      <c r="A9" s="48" t="s">
        <v>642</v>
      </c>
      <c r="B9" s="48" t="s">
        <v>58</v>
      </c>
      <c r="C9" s="48">
        <v>3762482</v>
      </c>
      <c r="D9" s="48" t="s">
        <v>414</v>
      </c>
      <c r="E9" s="199">
        <v>6.27</v>
      </c>
      <c r="F9" s="196">
        <v>3066600</v>
      </c>
    </row>
    <row r="10" spans="1:6">
      <c r="A10" s="48" t="s">
        <v>70</v>
      </c>
      <c r="B10" s="48">
        <v>27155064</v>
      </c>
      <c r="C10" s="48">
        <v>2306308</v>
      </c>
      <c r="D10" s="48" t="s">
        <v>414</v>
      </c>
      <c r="E10" s="199">
        <v>1.71</v>
      </c>
      <c r="F10" s="196">
        <v>952800</v>
      </c>
    </row>
    <row r="11" spans="1:6">
      <c r="A11" s="48" t="s">
        <v>117</v>
      </c>
      <c r="B11" s="48">
        <v>61924261</v>
      </c>
      <c r="C11" s="48">
        <v>2513818</v>
      </c>
      <c r="D11" s="48" t="s">
        <v>414</v>
      </c>
      <c r="E11" s="199">
        <v>6.1</v>
      </c>
      <c r="F11" s="196">
        <v>3454600</v>
      </c>
    </row>
    <row r="12" spans="1:6">
      <c r="A12" s="48" t="s">
        <v>245</v>
      </c>
      <c r="B12" s="48">
        <v>48678767</v>
      </c>
      <c r="C12" s="48">
        <v>3044566</v>
      </c>
      <c r="D12" s="48" t="s">
        <v>414</v>
      </c>
      <c r="E12" s="199">
        <v>40.01</v>
      </c>
      <c r="F12" s="196">
        <v>22272100</v>
      </c>
    </row>
    <row r="13" spans="1:6">
      <c r="A13" s="48" t="s">
        <v>245</v>
      </c>
      <c r="B13" s="48">
        <v>48678767</v>
      </c>
      <c r="C13" s="48">
        <v>5904721</v>
      </c>
      <c r="D13" s="48" t="s">
        <v>414</v>
      </c>
      <c r="E13" s="199">
        <v>38.51</v>
      </c>
      <c r="F13" s="196">
        <v>21443600</v>
      </c>
    </row>
    <row r="14" spans="1:6">
      <c r="A14" s="48" t="s">
        <v>247</v>
      </c>
      <c r="B14" s="48">
        <v>45701822</v>
      </c>
      <c r="C14" s="48">
        <v>4134002</v>
      </c>
      <c r="D14" s="48" t="s">
        <v>414</v>
      </c>
      <c r="E14" s="199">
        <v>58.66</v>
      </c>
      <c r="F14" s="196">
        <v>34328900</v>
      </c>
    </row>
    <row r="15" spans="1:6">
      <c r="A15" s="48" t="s">
        <v>261</v>
      </c>
      <c r="B15" s="48">
        <v>47514329</v>
      </c>
      <c r="C15" s="48">
        <v>3754014</v>
      </c>
      <c r="D15" s="48" t="s">
        <v>414</v>
      </c>
      <c r="E15" s="199">
        <v>3.88</v>
      </c>
      <c r="F15" s="196">
        <v>2161900</v>
      </c>
    </row>
    <row r="16" spans="1:6">
      <c r="A16" s="48" t="s">
        <v>263</v>
      </c>
      <c r="B16" s="48">
        <v>26520800</v>
      </c>
      <c r="C16" s="48">
        <v>1083245</v>
      </c>
      <c r="D16" s="48" t="s">
        <v>414</v>
      </c>
      <c r="E16" s="199">
        <v>1.66</v>
      </c>
      <c r="F16" s="196">
        <v>860700</v>
      </c>
    </row>
    <row r="17" spans="1:6">
      <c r="A17" s="48" t="s">
        <v>269</v>
      </c>
      <c r="B17" s="48">
        <v>47068531</v>
      </c>
      <c r="C17" s="48">
        <v>2463656</v>
      </c>
      <c r="D17" s="48" t="s">
        <v>414</v>
      </c>
      <c r="E17" s="199">
        <v>4.79</v>
      </c>
      <c r="F17" s="196">
        <v>2785900</v>
      </c>
    </row>
    <row r="18" spans="1:6">
      <c r="A18" s="48" t="s">
        <v>550</v>
      </c>
      <c r="B18" s="48">
        <v>26541831</v>
      </c>
      <c r="C18" s="48">
        <v>1951334</v>
      </c>
      <c r="D18" s="48" t="s">
        <v>414</v>
      </c>
      <c r="E18" s="199">
        <v>18.8</v>
      </c>
      <c r="F18" s="196">
        <v>10069900</v>
      </c>
    </row>
    <row r="19" spans="1:6">
      <c r="A19" s="48" t="s">
        <v>300</v>
      </c>
      <c r="B19" s="48">
        <v>49534947</v>
      </c>
      <c r="C19" s="48">
        <v>5520871</v>
      </c>
      <c r="D19" s="48" t="s">
        <v>414</v>
      </c>
      <c r="E19" s="199">
        <v>1</v>
      </c>
      <c r="F19" s="196">
        <v>557100</v>
      </c>
    </row>
    <row r="20" spans="1:6">
      <c r="A20" s="48" t="s">
        <v>704</v>
      </c>
      <c r="B20" s="48">
        <v>28376196</v>
      </c>
      <c r="C20" s="48">
        <v>2656881</v>
      </c>
      <c r="D20" s="48" t="s">
        <v>414</v>
      </c>
      <c r="E20" s="199">
        <v>6.75</v>
      </c>
      <c r="F20" s="196">
        <v>4039600</v>
      </c>
    </row>
    <row r="21" spans="1:6">
      <c r="A21" s="48" t="s">
        <v>371</v>
      </c>
      <c r="B21" s="48">
        <v>26623064</v>
      </c>
      <c r="C21" s="48">
        <v>3397992</v>
      </c>
      <c r="D21" s="48" t="s">
        <v>414</v>
      </c>
      <c r="E21" s="199">
        <v>1.2849999999999999</v>
      </c>
      <c r="F21" s="196">
        <v>616500</v>
      </c>
    </row>
    <row r="22" spans="1:6">
      <c r="A22" s="48" t="s">
        <v>572</v>
      </c>
      <c r="B22" s="48">
        <v>70106339</v>
      </c>
      <c r="C22" s="48">
        <v>8284453</v>
      </c>
      <c r="D22" s="48" t="s">
        <v>414</v>
      </c>
      <c r="E22" s="199">
        <v>8.6999999999999993</v>
      </c>
      <c r="F22" s="196">
        <v>4541100</v>
      </c>
    </row>
    <row r="23" spans="1:6">
      <c r="A23" s="48" t="s">
        <v>385</v>
      </c>
      <c r="B23" s="48">
        <v>49543547</v>
      </c>
      <c r="C23" s="48">
        <v>5687301</v>
      </c>
      <c r="D23" s="48" t="s">
        <v>414</v>
      </c>
      <c r="E23" s="199">
        <v>5.3019999999999996</v>
      </c>
      <c r="F23" s="196">
        <v>2342200</v>
      </c>
    </row>
    <row r="24" spans="1:6">
      <c r="A24" s="48" t="s">
        <v>385</v>
      </c>
      <c r="B24" s="48">
        <v>49543547</v>
      </c>
      <c r="C24" s="48">
        <v>8472463</v>
      </c>
      <c r="D24" s="48" t="s">
        <v>414</v>
      </c>
      <c r="E24" s="199">
        <v>2.4580000000000002</v>
      </c>
      <c r="F24" s="196">
        <v>1170100</v>
      </c>
    </row>
    <row r="25" spans="1:6">
      <c r="A25" s="48" t="s">
        <v>419</v>
      </c>
      <c r="B25" s="48">
        <v>26525305</v>
      </c>
      <c r="C25" s="48">
        <v>8232270</v>
      </c>
      <c r="D25" s="48" t="s">
        <v>414</v>
      </c>
      <c r="E25" s="199">
        <v>2.85</v>
      </c>
      <c r="F25" s="196">
        <v>1649300</v>
      </c>
    </row>
    <row r="26" spans="1:6">
      <c r="A26" s="48" t="s">
        <v>446</v>
      </c>
      <c r="B26" s="48">
        <v>26537036</v>
      </c>
      <c r="C26" s="48">
        <v>2017666</v>
      </c>
      <c r="D26" s="48" t="s">
        <v>414</v>
      </c>
      <c r="E26" s="199">
        <v>8.8000000000000007</v>
      </c>
      <c r="F26" s="196">
        <v>5058100</v>
      </c>
    </row>
    <row r="27" spans="1:6">
      <c r="A27" s="48" t="s">
        <v>578</v>
      </c>
      <c r="B27" s="48">
        <v>27903508</v>
      </c>
      <c r="C27" s="48">
        <v>6318138</v>
      </c>
      <c r="D27" s="48" t="s">
        <v>414</v>
      </c>
      <c r="E27" s="199">
        <v>14.97</v>
      </c>
      <c r="F27" s="196">
        <v>7983400</v>
      </c>
    </row>
    <row r="28" spans="1:6">
      <c r="A28" s="48" t="s">
        <v>748</v>
      </c>
      <c r="B28" s="48">
        <v>25630539</v>
      </c>
      <c r="C28" s="48">
        <v>3955442</v>
      </c>
      <c r="D28" s="48" t="s">
        <v>414</v>
      </c>
      <c r="E28" s="199"/>
      <c r="F28" s="196">
        <v>0</v>
      </c>
    </row>
    <row r="29" spans="1:6">
      <c r="A29" s="48" t="s">
        <v>581</v>
      </c>
      <c r="B29" s="48">
        <v>28969839</v>
      </c>
      <c r="C29" s="48">
        <v>8227522</v>
      </c>
      <c r="D29" s="48" t="s">
        <v>414</v>
      </c>
      <c r="E29" s="199">
        <v>7.4</v>
      </c>
      <c r="F29" s="196">
        <v>2551700</v>
      </c>
    </row>
    <row r="30" spans="1:6" ht="15.75" thickBot="1">
      <c r="A30" s="61" t="s">
        <v>496</v>
      </c>
      <c r="B30" s="61">
        <v>22768602</v>
      </c>
      <c r="C30" s="61">
        <v>2304479</v>
      </c>
      <c r="D30" s="61" t="s">
        <v>414</v>
      </c>
      <c r="E30" s="200">
        <v>6.3</v>
      </c>
      <c r="F30" s="197">
        <v>3649600</v>
      </c>
    </row>
  </sheetData>
  <mergeCells count="7">
    <mergeCell ref="A1:F1"/>
    <mergeCell ref="A4:A7"/>
    <mergeCell ref="B4:B7"/>
    <mergeCell ref="C4:C7"/>
    <mergeCell ref="D4:D7"/>
    <mergeCell ref="F4:F7"/>
    <mergeCell ref="E4:E7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AA238-323B-4304-9576-C5F1E0496442}">
  <dimension ref="A1:G7"/>
  <sheetViews>
    <sheetView workbookViewId="0">
      <selection activeCell="E12" sqref="E12"/>
    </sheetView>
  </sheetViews>
  <sheetFormatPr defaultRowHeight="15"/>
  <cols>
    <col min="7" max="7" width="11.28515625" customWidth="1"/>
  </cols>
  <sheetData>
    <row r="1" spans="1:7">
      <c r="A1" s="210" t="s">
        <v>776</v>
      </c>
      <c r="B1" s="210"/>
      <c r="C1" s="210"/>
      <c r="D1" s="210"/>
      <c r="E1" s="210"/>
      <c r="F1" t="s">
        <v>777</v>
      </c>
    </row>
    <row r="2" spans="1:7">
      <c r="A2" s="211" t="s">
        <v>768</v>
      </c>
      <c r="B2" s="211"/>
      <c r="C2" s="211"/>
      <c r="D2" s="211"/>
      <c r="E2" s="211"/>
    </row>
    <row r="3" spans="1:7" ht="15.75" thickBot="1">
      <c r="A3" s="3"/>
      <c r="B3" s="1"/>
      <c r="C3" s="1"/>
      <c r="D3" s="2"/>
      <c r="E3" s="31"/>
    </row>
    <row r="4" spans="1:7">
      <c r="A4" s="212" t="s">
        <v>1</v>
      </c>
      <c r="B4" s="201" t="s">
        <v>2</v>
      </c>
      <c r="C4" s="201" t="s">
        <v>3</v>
      </c>
      <c r="D4" s="201" t="s">
        <v>4</v>
      </c>
      <c r="E4" s="204" t="s">
        <v>14</v>
      </c>
      <c r="F4" s="207" t="s">
        <v>778</v>
      </c>
      <c r="G4" s="201" t="s">
        <v>17</v>
      </c>
    </row>
    <row r="5" spans="1:7">
      <c r="A5" s="213"/>
      <c r="B5" s="215"/>
      <c r="C5" s="215"/>
      <c r="D5" s="215"/>
      <c r="E5" s="205"/>
      <c r="F5" s="208"/>
      <c r="G5" s="202"/>
    </row>
    <row r="6" spans="1:7">
      <c r="A6" s="213"/>
      <c r="B6" s="215"/>
      <c r="C6" s="215"/>
      <c r="D6" s="215"/>
      <c r="E6" s="205"/>
      <c r="F6" s="208"/>
      <c r="G6" s="202"/>
    </row>
    <row r="7" spans="1:7" ht="15.75" thickBot="1">
      <c r="A7" s="214"/>
      <c r="B7" s="216"/>
      <c r="C7" s="216"/>
      <c r="D7" s="216"/>
      <c r="E7" s="206"/>
      <c r="F7" s="209"/>
      <c r="G7" s="203"/>
    </row>
  </sheetData>
  <mergeCells count="9">
    <mergeCell ref="F4:F7"/>
    <mergeCell ref="G4:G7"/>
    <mergeCell ref="A1:E1"/>
    <mergeCell ref="A2:E2"/>
    <mergeCell ref="A4:A7"/>
    <mergeCell ref="B4:B7"/>
    <mergeCell ref="C4:C7"/>
    <mergeCell ref="D4:D7"/>
    <mergeCell ref="E4:E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DD999-EEFA-4C43-ADCA-3564B8FE2B02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Houžvička Petr</dc:creator>
  <cp:keywords/>
  <dc:description/>
  <cp:lastModifiedBy>Houžvička Petr</cp:lastModifiedBy>
  <cp:revision/>
  <dcterms:created xsi:type="dcterms:W3CDTF">2024-02-05T07:19:51Z</dcterms:created>
  <dcterms:modified xsi:type="dcterms:W3CDTF">2024-02-14T13:27:01Z</dcterms:modified>
  <cp:category/>
  <cp:contentStatus/>
</cp:coreProperties>
</file>