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070" tabRatio="721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</sheets>
  <definedNames/>
  <calcPr fullCalcOnLoad="1"/>
</workbook>
</file>

<file path=xl/sharedStrings.xml><?xml version="1.0" encoding="utf-8"?>
<sst xmlns="http://schemas.openxmlformats.org/spreadsheetml/2006/main" count="538" uniqueCount="413">
  <si>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</si>
  <si>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</si>
  <si>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</si>
  <si>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</si>
  <si>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</si>
  <si>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</si>
  <si>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</si>
  <si>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</si>
  <si>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</si>
  <si>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</si>
  <si>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</si>
  <si>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</si>
  <si>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</si>
  <si>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</si>
  <si>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</si>
  <si>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</si>
  <si>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na MPSV - odboru analýz a statistik.</t>
  </si>
  <si>
    <t>V (MPSV) 20-01</t>
  </si>
  <si>
    <t>Ministerstvo práce a sociálních věcí</t>
  </si>
  <si>
    <t>IČO</t>
  </si>
  <si>
    <t>a</t>
  </si>
  <si>
    <t>b</t>
  </si>
  <si>
    <t>Číslo řádku</t>
  </si>
  <si>
    <t>x</t>
  </si>
  <si>
    <t>Rejstřík Om</t>
  </si>
  <si>
    <t>Rejstřík Nom</t>
  </si>
  <si>
    <t>Počet dětí celkem</t>
  </si>
  <si>
    <t>z toho dívek</t>
  </si>
  <si>
    <t>mladistvých</t>
  </si>
  <si>
    <t>Celkem</t>
  </si>
  <si>
    <t>jinak</t>
  </si>
  <si>
    <t>ve sledovaném roce ubylo</t>
  </si>
  <si>
    <t>ve sledovaném roce přibylo</t>
  </si>
  <si>
    <t>cizí</t>
  </si>
  <si>
    <t>prarodiče</t>
  </si>
  <si>
    <t>Vztah k dítěti</t>
  </si>
  <si>
    <t>Počet podaných žádostí o NRP</t>
  </si>
  <si>
    <t>91a</t>
  </si>
  <si>
    <t>Trestná činnost</t>
  </si>
  <si>
    <t>Přestupky</t>
  </si>
  <si>
    <t>Výchovné problémy</t>
  </si>
  <si>
    <t>Dohledy</t>
  </si>
  <si>
    <t>Žadatelé o osvojení</t>
  </si>
  <si>
    <t>Žadatelé o pěstounskou péči</t>
  </si>
  <si>
    <t>Číslo
řádku</t>
  </si>
  <si>
    <t>103a</t>
  </si>
  <si>
    <t>106a</t>
  </si>
  <si>
    <t>106b</t>
  </si>
  <si>
    <t>106c</t>
  </si>
  <si>
    <t>106d</t>
  </si>
  <si>
    <t>106e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</si>
  <si>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</si>
  <si>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</si>
  <si>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</si>
  <si>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</si>
  <si>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</si>
  <si>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</si>
  <si>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</si>
  <si>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</si>
  <si>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</si>
  <si>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</si>
  <si>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napomenutí</t>
  </si>
  <si>
    <t>dohled</t>
  </si>
  <si>
    <t>nařízení ústavní výchovy</t>
  </si>
  <si>
    <t>zrušení ústavní výchovy</t>
  </si>
  <si>
    <t>určení nezájmu rodičů o dítě</t>
  </si>
  <si>
    <t>z toho</t>
  </si>
  <si>
    <t>soudem vyhověno</t>
  </si>
  <si>
    <t>soudem zamítnuto</t>
  </si>
  <si>
    <t>prodloužení ústavní výchovy</t>
  </si>
  <si>
    <t>Podané návrhy (podněty) soudu na</t>
  </si>
  <si>
    <t>Počet případů</t>
  </si>
  <si>
    <t>112a</t>
  </si>
  <si>
    <t>112b</t>
  </si>
  <si>
    <t>112c</t>
  </si>
  <si>
    <t>112d</t>
  </si>
  <si>
    <t>112e</t>
  </si>
  <si>
    <t>112f</t>
  </si>
  <si>
    <t>Pomoc dětem ve zvláštních případech</t>
  </si>
  <si>
    <t>Zajišťování návratu dětí z ciziny</t>
  </si>
  <si>
    <t>Počet zařízení</t>
  </si>
  <si>
    <t>Zařízení odbor.poradenství pro péči o děti</t>
  </si>
  <si>
    <t>Zařízení sociálně výchovné činnosti</t>
  </si>
  <si>
    <t>Zařízení pro děti vyžadující okamžitou pomoc</t>
  </si>
  <si>
    <t>Výchovně rekreační tábory</t>
  </si>
  <si>
    <t>rodič</t>
  </si>
  <si>
    <t>člen rodiny</t>
  </si>
  <si>
    <t>jiná osoba</t>
  </si>
  <si>
    <t>Zneužívání dítěte k fyzickým pracím (§28 odst.1f) zákona o přestupcích)</t>
  </si>
  <si>
    <t>89a</t>
  </si>
  <si>
    <t>89b</t>
  </si>
  <si>
    <t xml:space="preserve">Pěstounská péče </t>
  </si>
  <si>
    <t>k 1. 1. sledovaného roku</t>
  </si>
  <si>
    <t>109d</t>
  </si>
  <si>
    <t>osvojení</t>
  </si>
  <si>
    <t>73a</t>
  </si>
  <si>
    <t>84a</t>
  </si>
  <si>
    <t>Pěstounská péče</t>
  </si>
  <si>
    <t>umístění do NRP</t>
  </si>
  <si>
    <t>návratu do původní rodiny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</si>
  <si>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</si>
  <si>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</si>
  <si>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</si>
  <si>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</si>
  <si>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</si>
  <si>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</si>
  <si>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</si>
  <si>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</si>
  <si>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</si>
  <si>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 xml:space="preserve">Nahlášeno případů 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</si>
  <si>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</si>
  <si>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</si>
  <si>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</si>
  <si>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</si>
  <si>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</si>
  <si>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</si>
  <si>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</si>
  <si>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</si>
  <si>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</si>
  <si>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</si>
  <si>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</si>
  <si>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 xml:space="preserve">anonym </t>
  </si>
  <si>
    <t>Sociální prostředí dítěte</t>
  </si>
  <si>
    <t>úplná rodina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</si>
  <si>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</si>
  <si>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</si>
  <si>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</si>
  <si>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</si>
  <si>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</si>
  <si>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</si>
  <si>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</si>
  <si>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</si>
  <si>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</si>
  <si>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</si>
  <si>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</si>
  <si>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</si>
  <si>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</si>
  <si>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181a</t>
  </si>
  <si>
    <t>90a</t>
  </si>
  <si>
    <t>Zřizovatel</t>
  </si>
  <si>
    <t>obec</t>
  </si>
  <si>
    <t>děti do 15 let</t>
  </si>
  <si>
    <t>celkem k 31. 12. sledovaného roku</t>
  </si>
  <si>
    <t>Vaše poznámky a připomínky:</t>
  </si>
  <si>
    <t>89c</t>
  </si>
  <si>
    <t>89d</t>
  </si>
  <si>
    <t>112h</t>
  </si>
  <si>
    <t>těhotenství</t>
  </si>
  <si>
    <t>155a</t>
  </si>
  <si>
    <t>právnická osoba</t>
  </si>
  <si>
    <t>Pachatel přestupku nebo jiného správního deliktu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</si>
  <si>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</si>
  <si>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</si>
  <si>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</si>
  <si>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</si>
  <si>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</si>
  <si>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</si>
  <si>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</si>
  <si>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</si>
  <si>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</si>
  <si>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</si>
  <si>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</si>
  <si>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</si>
  <si>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 xml:space="preserve">                                            a</t>
  </si>
  <si>
    <t>176j</t>
  </si>
  <si>
    <t>Přestupek podle § 59 odst. 1 písm. d) ZSPOD a jiný správní delikt podle § 59f odst. 1 písm. b) ZSPOD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</si>
  <si>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</si>
  <si>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</si>
  <si>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</si>
  <si>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</si>
  <si>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59a odst. 1 písm. a) ZSPOD</t>
  </si>
  <si>
    <t>Přestupek podle § 59 odst. 1 písm. i) ZSPOD</t>
  </si>
  <si>
    <t>Přestupek podle § 59a odst. 1 písm. b) ZSPOD</t>
  </si>
  <si>
    <t>Přestupek podle § 59b odst. 1 písm. b) ZSPOD a jiný správní delikt podle § 59g odst. 1 písm. b) ZSPOD</t>
  </si>
  <si>
    <t>Přestupek podle § 59e odst. 1 ZSPOD a jiný správní delikt podle § 59k odst. 1</t>
  </si>
  <si>
    <t>Přestupek podle § 59d odst. 1 ZSPOD a jiný správní delikt podle § 59i odst. 1 ZSPOD</t>
  </si>
  <si>
    <t>Přestupek podle § 59c odst. 1 ZSPOD a jiný správní delikt podle § 59h odst. 1ZSPOD</t>
  </si>
  <si>
    <t>Přestupek podle § 59b odst. 1 písm. c) ZSPOD a jiný správní delikt podle § 59g odst. 1 písm. c) ZSPOD</t>
  </si>
  <si>
    <t>Přestupek podle § 59b odst. 1 písm. a) ZSPOD a jiný správní delikt podle § 59g odst. 1 písm. a) ZSPOD</t>
  </si>
  <si>
    <t>Kapacita zařízení</t>
  </si>
  <si>
    <t>Počet zaměstnanců celkem</t>
  </si>
  <si>
    <t>84b</t>
  </si>
  <si>
    <t>110a</t>
  </si>
  <si>
    <t>z toho rozhodnutí uložená v případě, že rodiče nejsou schopni řešit problémy spojené s výchovou dítěte</t>
  </si>
  <si>
    <t>Rozhodnutí o odmítnutí žádosti o nahlédnutí do spisové dokumentace</t>
  </si>
  <si>
    <t>nezjištěno</t>
  </si>
  <si>
    <t>126a</t>
  </si>
  <si>
    <t>I. Počty případů evidovaných orgánem sociálně-právní ochrany dětí</t>
  </si>
  <si>
    <t>112j</t>
  </si>
  <si>
    <t>112k</t>
  </si>
  <si>
    <t>112i</t>
  </si>
  <si>
    <t>Uložená výchovná opatření mladistvým</t>
  </si>
  <si>
    <t>kraj</t>
  </si>
  <si>
    <t>CELKEM</t>
  </si>
  <si>
    <t>123a</t>
  </si>
  <si>
    <t xml:space="preserve">   z toho cizinec s hlášeným pobytem na území ČR</t>
  </si>
  <si>
    <t>Počet případů domácího násilí, kterého jsou přítomny nezletilé děti a které jsou řešeny OSPOD</t>
  </si>
  <si>
    <t>Počet dětí k 1.1. sledovaného roku</t>
  </si>
  <si>
    <t>Orgán sociálně-právní ochrany ustanoven opatrovníkem podle § 45 odst.2 TŘ</t>
  </si>
  <si>
    <t xml:space="preserve">Orgán sociálně-právní ochrany ustanoven opatrovníkem </t>
  </si>
  <si>
    <t>5a</t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</si>
  <si>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</si>
  <si>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</si>
  <si>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</si>
  <si>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</si>
  <si>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</si>
  <si>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Poručenství s osobní péčí poručníka</t>
  </si>
  <si>
    <t>zanedbání povinné výživy (§ 196 TZ)</t>
  </si>
  <si>
    <t>ohrožování výchovy dítěte (§ 201 TZ)</t>
  </si>
  <si>
    <t>ublížení na zdraví (§ 145 až § 148 TZ)</t>
  </si>
  <si>
    <t>zanedbávání dětí</t>
  </si>
  <si>
    <t>umístění dítěte do ZDVOP nebo jiného zařízení</t>
  </si>
  <si>
    <t>Přepočtené úvazky zaměstnanců OSPOD</t>
  </si>
  <si>
    <t>Děti umístěné v zařízení pro děti vyžadující okamžitou pomoc na základě rozhodnutí soudu</t>
  </si>
  <si>
    <t>5b</t>
  </si>
  <si>
    <t>Počet dětí, u nichž byla ve sledovaném roce ukončena ÚV, OV nebo umístění v zařízení pro děti vyžadující okamžitou pomoc z důvodu</t>
  </si>
  <si>
    <t>o výkonu sociálně-právní ochrany dětí</t>
  </si>
  <si>
    <t>Kontakní osoba: Ing. Zuzana Nová,</t>
  </si>
  <si>
    <t>e-mail: zuzana.nova@mpsv.cz,tel.: 221 922 553.</t>
  </si>
  <si>
    <t>XI. Počet zaměstnanců orgánu sociálně-právní ochrany dětí k 31. 12.</t>
  </si>
  <si>
    <t>108b</t>
  </si>
  <si>
    <t>Děti umístěné v zařízení pro děti vyžadující okamžitou pomoc na základě žádosti zákonného zástupce, žádosti dítěte, žádosti OSPOD se souhlasem rodiče</t>
  </si>
  <si>
    <t>Počet dětí odložených do babyboxu</t>
  </si>
  <si>
    <t>90b</t>
  </si>
  <si>
    <r>
      <t xml:space="preserve">Kraje a obce vyplněný výkaz doručí </t>
    </r>
    <r>
      <rPr>
        <b/>
        <sz val="9"/>
        <rFont val="Times New Roman"/>
        <family val="1"/>
      </rPr>
      <t>do 16. 2. 2015</t>
    </r>
    <r>
      <rPr>
        <sz val="9"/>
        <rFont val="Times New Roman"/>
        <family val="1"/>
      </rPr>
      <t xml:space="preserve">           </t>
    </r>
  </si>
  <si>
    <t>zjišťování na rok 2014</t>
  </si>
  <si>
    <t>péče před osvojením</t>
  </si>
  <si>
    <t>péče jiné osoby</t>
  </si>
  <si>
    <t>předpěstounské péče</t>
  </si>
  <si>
    <t>pěstounské péče</t>
  </si>
  <si>
    <t>III. Klienti kurátora pro děti a mládež</t>
  </si>
  <si>
    <t>V. Náhradní rodinná péče</t>
  </si>
  <si>
    <t>A. Pěstounská péče, osobní péče poručníka, péče jiné osoby</t>
  </si>
  <si>
    <t>Svěření dítěte do péče jiné osoby</t>
  </si>
  <si>
    <t>Péče jiné osoby</t>
  </si>
  <si>
    <t>90c</t>
  </si>
  <si>
    <t>Počet osob, které mají svěřeno alespoň jedno dítě do náhradní rodinné péče</t>
  </si>
  <si>
    <t>B. Počet osob vykonávajících náhradní rodinnou péči</t>
  </si>
  <si>
    <t>prarodiče nebo sourozenci</t>
  </si>
  <si>
    <t>C. Žadatelé o zprostředkování náhradní rodinné péče</t>
  </si>
  <si>
    <t>VI. Dohledy, případy se vztahem k cizině</t>
  </si>
  <si>
    <t>nařízení výchovného opatření podle § 13a ZSPOD</t>
  </si>
  <si>
    <t>svěření dítěte do péče zařízení pro děti vyžadující okamžitou pomoc</t>
  </si>
  <si>
    <t>svěření dítěte do pěstounské péče na přechodnou dobu</t>
  </si>
  <si>
    <t>určení rodičovství</t>
  </si>
  <si>
    <t>popření otcovství</t>
  </si>
  <si>
    <t>pozastavení výkonu povinnosti a práva péče o dítě u nezletilého rodiče</t>
  </si>
  <si>
    <t>107a</t>
  </si>
  <si>
    <t>Počet případů, ve kterých orgán sociálně-právní ochrany dětí vykonával funkci veřejného poručníka dítěte</t>
  </si>
  <si>
    <t>VII. A Evidenční údaje</t>
  </si>
  <si>
    <r>
      <t xml:space="preserve">zbavení rodičovské </t>
    </r>
    <r>
      <rPr>
        <sz val="9"/>
        <rFont val="Times New Roman CE"/>
        <family val="0"/>
      </rPr>
      <t>odpovědnosti</t>
    </r>
  </si>
  <si>
    <r>
      <t xml:space="preserve">pozastavení </t>
    </r>
    <r>
      <rPr>
        <sz val="9"/>
        <rFont val="Times New Roman CE"/>
        <family val="0"/>
      </rPr>
      <t xml:space="preserve">výkonu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</t>
    </r>
  </si>
  <si>
    <r>
      <t xml:space="preserve">Podané podněty (oznámení) policii </t>
    </r>
    <r>
      <rPr>
        <sz val="9"/>
        <rFont val="Times New Roman CE"/>
        <family val="0"/>
      </rPr>
      <t>nebo státnímu zastupitelství</t>
    </r>
    <r>
      <rPr>
        <sz val="9"/>
        <rFont val="Times New Roman CE"/>
        <family val="1"/>
      </rPr>
      <t xml:space="preserve"> na</t>
    </r>
  </si>
  <si>
    <t>týrání svěřené osoby (§ 198 TZ)</t>
  </si>
  <si>
    <r>
      <t xml:space="preserve">jiný trestný čin proti životu, zdraví, </t>
    </r>
    <r>
      <rPr>
        <sz val="9"/>
        <rFont val="Times New Roman CE"/>
        <family val="0"/>
      </rPr>
      <t xml:space="preserve">svobodě, </t>
    </r>
    <r>
      <rPr>
        <sz val="9"/>
        <rFont val="Times New Roman CE"/>
        <family val="1"/>
      </rPr>
      <t>lidské důstojnosti</t>
    </r>
    <r>
      <rPr>
        <sz val="9"/>
        <rFont val="Times New Roman CE"/>
        <family val="0"/>
      </rPr>
      <t>, mravnímu vývoji</t>
    </r>
    <r>
      <rPr>
        <sz val="9"/>
        <rFont val="Times New Roman CE"/>
        <family val="1"/>
      </rPr>
      <t xml:space="preserve"> nebo jmění dítěte</t>
    </r>
  </si>
  <si>
    <t>omezení uložené dítěti</t>
  </si>
  <si>
    <t>omezení uložené rodiči nebo jiné odpovědné osobě</t>
  </si>
  <si>
    <t>využití odborné poradenské pomoci nebo terapie</t>
  </si>
  <si>
    <t>povinnost prvního setkání se zapsaným mediátorem</t>
  </si>
  <si>
    <t>112g</t>
  </si>
  <si>
    <t xml:space="preserve">Pořádkové pokuty podle § 53 odst. 5 ZSPOD </t>
  </si>
  <si>
    <r>
      <t xml:space="preserve">Výchovná opatření </t>
    </r>
    <r>
      <rPr>
        <sz val="9"/>
        <rFont val="Times New Roman CE"/>
        <family val="0"/>
      </rPr>
      <t>podle § 13 odst. 1 ZSPOD</t>
    </r>
  </si>
  <si>
    <r>
      <t xml:space="preserve">Rozhodnutí o uložení povinnosti využít odbornou poradenskou pomoc </t>
    </r>
    <r>
      <rPr>
        <sz val="9"/>
        <rFont val="Times New Roman CE"/>
        <family val="0"/>
      </rPr>
      <t>podle § 12 odst. 1 ZSPOD</t>
    </r>
  </si>
  <si>
    <r>
      <t>IX.</t>
    </r>
    <r>
      <rPr>
        <b/>
        <sz val="9"/>
        <rFont val="Times New Roman"/>
        <family val="1"/>
      </rPr>
      <t xml:space="preserve"> Týrané, zneužívané a zanedbávané děti</t>
    </r>
  </si>
  <si>
    <t>neúplná rodina</t>
  </si>
  <si>
    <t xml:space="preserve">doplněná rodina </t>
  </si>
  <si>
    <t>podaní trestního oznámení</t>
  </si>
  <si>
    <t>151a</t>
  </si>
  <si>
    <r>
      <t xml:space="preserve">cizí </t>
    </r>
    <r>
      <rPr>
        <sz val="9"/>
        <rFont val="Times New Roman"/>
        <family val="1"/>
      </rPr>
      <t>fyzická osoba</t>
    </r>
  </si>
  <si>
    <r>
      <t>zdrav.</t>
    </r>
    <r>
      <rPr>
        <sz val="9"/>
        <rFont val="Times New Roman"/>
        <family val="1"/>
      </rPr>
      <t xml:space="preserve"> zařízení, škola, školské zařízení</t>
    </r>
  </si>
  <si>
    <r>
      <t xml:space="preserve">policie, </t>
    </r>
    <r>
      <rPr>
        <sz val="9"/>
        <rFont val="Times New Roman"/>
        <family val="1"/>
      </rPr>
      <t>jiný státní orgán</t>
    </r>
  </si>
  <si>
    <r>
      <t>NNO</t>
    </r>
    <r>
      <rPr>
        <sz val="9"/>
        <rFont val="Times New Roman"/>
        <family val="1"/>
      </rPr>
      <t xml:space="preserve"> nebo jiná právnická osoba</t>
    </r>
  </si>
  <si>
    <t>Přestupek podle § 59 odst. 1 písm. j) ZSPOD</t>
  </si>
  <si>
    <t>Přestupek podle § 59a odst. 1 písm. c) ZSPOD</t>
  </si>
  <si>
    <t>z toho kurátoři pro děti a mládež</t>
  </si>
  <si>
    <t>z toho zaměstanci pro náhradní rodinnou péči</t>
  </si>
  <si>
    <t>X. Přestupky a jiné správní delikty</t>
  </si>
  <si>
    <t>Děti s nařízeným výchovným opatřením podle § 13a ZSPOD umístěné v zařízení pro výkon ÚV nebo ve středisku výchovné péče</t>
  </si>
  <si>
    <t>Děti s nařízenou ÚV umístěné v zařízení pro výkon ÚV</t>
  </si>
  <si>
    <t>176i</t>
  </si>
  <si>
    <t>176k</t>
  </si>
  <si>
    <t xml:space="preserve">VII. B Rozhodovací činnost obecního úřadu </t>
  </si>
  <si>
    <t>IV. Klienti řešení kurátorem pro děti a mládež</t>
  </si>
  <si>
    <t>Počet dětí, u kterých byl soudem stanoven dohled nad výchovou dítěte</t>
  </si>
  <si>
    <r>
      <t>nařízení</t>
    </r>
    <r>
      <rPr>
        <sz val="9"/>
        <rFont val="Times New Roman CE"/>
        <family val="1"/>
      </rPr>
      <t xml:space="preserve"> předběžného opatření podle  § 924 Občanského zákoníku celkem</t>
    </r>
  </si>
  <si>
    <t>Počet případů rodin zaevidovaných                                        za sledovaný rok</t>
  </si>
  <si>
    <t>podaných                          za sledovaný rok</t>
  </si>
  <si>
    <t>Počet případů                                                           ve sledovaném roce</t>
  </si>
  <si>
    <t>zachování povinnosti a práva péče o dítě a styku                                                  s dítětem u rodiče omezeného ve svéprávnosti</t>
  </si>
  <si>
    <t xml:space="preserve">     z toho počet případů s rozhodnutím o vykázání ze společného obydlí</t>
  </si>
  <si>
    <t>Počet případů                                                                                        ve sledovaném roce</t>
  </si>
  <si>
    <r>
      <t xml:space="preserve">      z toho </t>
    </r>
    <r>
      <rPr>
        <sz val="9"/>
        <rFont val="Times New Roman CE"/>
        <family val="0"/>
      </rPr>
      <t>opatrovníkem pro správu jmění dítěte</t>
    </r>
  </si>
  <si>
    <t xml:space="preserve">     z toho dohled nad úspěšností osvojení</t>
  </si>
  <si>
    <t>PO nebo FO pověřená                       k výkonu SPO</t>
  </si>
  <si>
    <t>Počet umístěných dětí                         ve sledovaném roce</t>
  </si>
  <si>
    <t>Děti s uloženou OV umístěné                                                      v zařízení pro výkon OV</t>
  </si>
  <si>
    <r>
      <t>Pěstounská</t>
    </r>
    <r>
      <rPr>
        <sz val="11"/>
        <rFont val="Times New Roman"/>
        <family val="1"/>
      </rPr>
      <t xml:space="preserve"> péče na přechodnou dobu</t>
    </r>
  </si>
  <si>
    <r>
      <rPr>
        <sz val="9"/>
        <rFont val="Times New Roman CE"/>
        <family val="0"/>
      </rPr>
      <t xml:space="preserve">omezení výkonu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</t>
    </r>
  </si>
  <si>
    <t>uložení výchovného opatření podle § 13 zákona                                       č. 359/1999 Sb. (dále jen ZSPOD)</t>
  </si>
  <si>
    <t>* tabulku vyplňují pouze krajské úřady</t>
  </si>
  <si>
    <r>
      <t>VIII.</t>
    </r>
    <r>
      <rPr>
        <b/>
        <sz val="9"/>
        <rFont val="Times New Roman CE"/>
        <family val="1"/>
      </rPr>
      <t xml:space="preserve">  Zařízení sociálně-právní ochrany k 31.12.*</t>
    </r>
  </si>
  <si>
    <t>Počet evidovaných klientů</t>
  </si>
  <si>
    <t>děti</t>
  </si>
  <si>
    <t>D. Děti umístěné v náhradní péči zařízení pro péči o děti</t>
  </si>
  <si>
    <t>96a</t>
  </si>
  <si>
    <t>96b</t>
  </si>
  <si>
    <t>zletilostí</t>
  </si>
  <si>
    <t>nevyřízených k 1.1.</t>
  </si>
  <si>
    <t>První kontakt s dítětem za sledovaný rok</t>
  </si>
  <si>
    <t>Počet dětí                   k 31. 12. sledovaného roku</t>
  </si>
  <si>
    <t>V (MPSV) 20-01    str. 7/14</t>
  </si>
  <si>
    <t>V (MPSV) 20-01    str. 6/14</t>
  </si>
  <si>
    <t>V (MPSV) 20-01    str. 5/14</t>
  </si>
  <si>
    <t>V (MPSV) 20-01    str. 4/14</t>
  </si>
  <si>
    <t>V (MPSV) 20-01    str. 3/14</t>
  </si>
  <si>
    <t>V (MPSV) 20-01    str. 2/14</t>
  </si>
  <si>
    <t>Evidovaný počet případů rodin                  z předchozího roku</t>
  </si>
  <si>
    <t>Pěstounská péče                         na přechodnou dobu</t>
  </si>
  <si>
    <t>nevyřízených               k 31.12.</t>
  </si>
  <si>
    <t>Počet dětí, u kterých byla                     ve sledovaném roce změněna ÚV na OV a naopak</t>
  </si>
  <si>
    <t xml:space="preserve">ČV 120/14 ze dne 30. 10. 2013 </t>
  </si>
  <si>
    <t>Popis chyby</t>
  </si>
  <si>
    <t>Řádek 72: Součet sl. 1 a 2 se rovná sl. 3</t>
  </si>
  <si>
    <r>
      <t xml:space="preserve">Do ř. 72 sl. 1 se uvede údaj z ř. 72 sl. 4 ("živé případy")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předchozího roku</t>
    </r>
    <r>
      <rPr>
        <sz val="9"/>
        <rFont val="Times New Roman"/>
        <family val="1"/>
      </rPr>
      <t>.</t>
    </r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</si>
  <si>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</si>
  <si>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</si>
  <si>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</si>
  <si>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Řádek 81: Součet sl. 2 a 4 musí být roven sl. 1.</t>
  </si>
  <si>
    <t>Řádek 82: Sloupec 4 musí být roven sloupci 1.</t>
  </si>
  <si>
    <t>Řádek 83: Součet sl. 2 a 4 musí být roven sl. 1.</t>
  </si>
  <si>
    <t>Řádek 84: Součet sl. 2 a 4 musí být roven sl. 1.</t>
  </si>
  <si>
    <t>Řádek 84a: Sloupec 1 musí být roven sloupci 4</t>
  </si>
  <si>
    <t>Řádek 84b: Sloupec 1 musí být roven sloupci 4</t>
  </si>
  <si>
    <t>Řádek 85: Sloupec 1 musí být roven sloupci 2.</t>
  </si>
  <si>
    <t>Řádek 90: Součet sloupců 1 a 2 mínus sloupec 3 musí být roven sloupci 4.</t>
  </si>
  <si>
    <t>Řádek 90a: Součet sloupců 1 a 2 mínus sloupec 3 musí být roven sloupci 4.</t>
  </si>
  <si>
    <t>Řádek 90b: Součet sloupců 1 a 2 mínus sloupec 3 musí být roven sloupci 4.</t>
  </si>
  <si>
    <t>Řádek 90c: Součet sloupců 1 a 2 mínus sloupec 3 musí být roven sloupci 4.</t>
  </si>
  <si>
    <t>Sloupec 1: řádek 93 se rovná součtu řádků 91, 92 (vyjma ř. 91a)</t>
  </si>
  <si>
    <t>Sloupec 2: řádek 93 se rovná součtu řádků 91, 92 (vyjma ř. 91a)</t>
  </si>
  <si>
    <t>Sloupec 3: řádek 93 se rovná součtu řádků 91, 92 (vyjma ř. 91a)</t>
  </si>
  <si>
    <t>Sloupec 4: řádek 93 se rovná součtu řádků 91, 92 (vyjma ř. 91a)</t>
  </si>
  <si>
    <t>Sloupec 5: řádek 93 se rovná hodnotě v řádku 92</t>
  </si>
  <si>
    <t>Sloupec 7: řádek 93 se rovná součtu řádků 91, 92 (vyjma ř. 91a)</t>
  </si>
  <si>
    <t>Sloupec 6: řádek 93 se rovná součtu řádků 92, 94 (vyjma ř. 91a)</t>
  </si>
  <si>
    <t>Při vyplňování tabulky nutno dodržet tyto vztahy:</t>
  </si>
  <si>
    <t>2) součet řádků 119 až 123 se musí rovnat řádku 123a v jednotlivých sloupcích  a rovněž součet řádků 125 až 126a se musí rovnat ř. 123a v jednotlivých sloupcích</t>
  </si>
  <si>
    <t>4) součet řádků 119 až 123 se musí rovnat součtu řádků 139 až 145 v jednotlivých sloupcích</t>
  </si>
  <si>
    <t>6) Sloupce 13 a 14 obsahují v elektronické formě (Excel) již předdefinovaný součet</t>
  </si>
  <si>
    <t>5) součet sloupců 2, 4, 6, 8, 10 a 12 se musí rovnat sl. 14</t>
  </si>
  <si>
    <t>1) součet sloupců 1, 3, 5, 7, 9 a 11 se musí rovnat sl. 13</t>
  </si>
  <si>
    <t>Řádek 94: Sloupec 1 + sloupec 2 - (sloupce 3 + 4 + 5 + 5a + 5b) = sloupec 6</t>
  </si>
  <si>
    <t>Řádek 95: Sloupec 1 + sloupec 2 - (sloupce 3 + 4 + 5 + 5a + 5b) = sloupec 6</t>
  </si>
  <si>
    <t>Řádek 109a musí být roven nebo menší než ř. 109.</t>
  </si>
  <si>
    <t>Celkem                           k 31. 12. sledovaného roku</t>
  </si>
  <si>
    <t>Řádek 172: Součet sloupců 2 až 6 se musí rovnat sloupci 1.</t>
  </si>
  <si>
    <t>Řádek 173: Součet sloupců 2 až 4 se musí rovnat sloupci 1.</t>
  </si>
  <si>
    <t>Řádek 174: Součet sloupců 2 až 4 se musí rovnat sloupci 1.</t>
  </si>
  <si>
    <t>Řádek 175: Součet sloupců 2 až 4 se musí rovnat sloupci 1.</t>
  </si>
  <si>
    <t>Řádek 176: Součet sloupců 2 až 4 se musí rovnat sloupci 1.</t>
  </si>
  <si>
    <t>Řádek 176a: Součet sloupců 2 až 4 se musí rovnat sloupci 1.</t>
  </si>
  <si>
    <t>Řádek 176b: Součet sloupců 2 až 4 se musí rovnat sloupci 1.</t>
  </si>
  <si>
    <t>Řádek 176c: Součet sloupců 2 až 4 se musí rovnat sloupci 1.</t>
  </si>
  <si>
    <t>Řádek 176d: Součet sloupců 2 až 4 se musí rovnat sloupci 1.</t>
  </si>
  <si>
    <t>Řádek 176e: Součet sloupců 2 až 4 se musí rovnat sloupci 1.</t>
  </si>
  <si>
    <t>Řádek 176f: Součet sloupců 4 až 6 se musí rovnat sloupci 1.</t>
  </si>
  <si>
    <t>Řádek 176g: Součet sloupců 4 až 6 se musí rovnat sloupci 1.</t>
  </si>
  <si>
    <t>Řádek 176h: Součet sloupců 4 až 6 se musí rovnat sloupci 1.</t>
  </si>
  <si>
    <t>Řádek 176i: Součet sloupců 4 až 6 se musí rovnat sloupci 1.</t>
  </si>
  <si>
    <t>Řádek 176j: Součet sloupců 4 až 6 se musí rovnat sloupci 1.</t>
  </si>
  <si>
    <t>Řádek 176k: Součet sloupců 2 až 6 se musí rovnat sloupci 1.</t>
  </si>
  <si>
    <t>Sloupec 1: Řádek 181a musí být roven nebo menší než ř. 181.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</si>
  <si>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</si>
  <si>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</si>
  <si>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</si>
  <si>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</si>
  <si>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</si>
  <si>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</si>
  <si>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</si>
  <si>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</si>
  <si>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</si>
  <si>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pěstounské péče          na přechodnou dobu</t>
  </si>
  <si>
    <t>Jmenování poručníka dítěti s osobní péčí poručníka ve sledovaném roce</t>
  </si>
  <si>
    <t>Evidovaný počet případů                                         ke konci roku</t>
  </si>
  <si>
    <t>Počet dětí           k 31. 12.</t>
  </si>
  <si>
    <t>z toho se zdravotním postižením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</si>
  <si>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</si>
  <si>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</si>
  <si>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</si>
  <si>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jiným způsobem</t>
  </si>
  <si>
    <t>celkem</t>
  </si>
  <si>
    <t>k rodičům</t>
  </si>
  <si>
    <t>do jiné formy náhradní rodinné péče</t>
  </si>
  <si>
    <t>do osvojení</t>
  </si>
  <si>
    <t>do ústavního zařízení nebo       do ZDVOP</t>
  </si>
  <si>
    <t>Mladiství                ve výkonu vazby nebo ve výkonu odnětí svobody</t>
  </si>
  <si>
    <t>Opatření uložená dětem mladším         15 let</t>
  </si>
  <si>
    <t>Řádek 89a: Součet sloupců 3,4,5,6,7,8 se musí rovnat sloupci 9.</t>
  </si>
  <si>
    <t>Řádek 89b: Součet sloupců 3,4,5,6,7,8 se musí rovnat sloupci 9.</t>
  </si>
  <si>
    <t>Řádek 89c: Součet sloupců 3,4,5,6,7,8 se musí rovnat sloupci 9.</t>
  </si>
  <si>
    <t>Řádek 89d: Součet sloupců 3,4,5,6,7,8 se musí rovnat sloupci 9.</t>
  </si>
  <si>
    <t>Řádek 96: Sloupec 1 + sloupec 2 - (sloupce 3 + 4 + 5 + 5a) = sloupec 6</t>
  </si>
  <si>
    <t>Řádek 96a: Sloupec 1 + sloupec 2 - (sloupce 3 + 4 + 5 + 5a) = sloupec 6</t>
  </si>
  <si>
    <t>Řádek 96b: Sloupec 1 + sloupec 2 - (sloupce 3 + 4 + 5 + 5a) = sloupec 6</t>
  </si>
  <si>
    <t xml:space="preserve">Součet řádků 112b, 112c, 112d, 112e, 112f, 112g by měl být roven nebo menší než řádek 112a. </t>
  </si>
  <si>
    <r>
      <t>Řádek 114: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</si>
  <si>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115: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</si>
  <si>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116: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</si>
  <si>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117: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</si>
  <si>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t>3) součet řádků 119 až 123 se musí rovnat součtu řádků 127 až 137 v jednotlivých sloupcích</t>
  </si>
  <si>
    <t>ok</t>
  </si>
  <si>
    <t>70891095</t>
  </si>
  <si>
    <t>Středočeský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</si>
</sst>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5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Times New Roman"/>
      <family val="1"/>
    </font>
    <font>
      <sz val="9"/>
      <color indexed="10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Arial CE"/>
      <family val="0"/>
    </font>
    <font>
      <b/>
      <sz val="14"/>
      <name val="Times New Roman CE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Arial CE"/>
      <family val="2"/>
    </font>
    <font>
      <b/>
      <sz val="11"/>
      <name val="Times New Roman"/>
      <family val="1"/>
    </font>
    <font>
      <b/>
      <sz val="11"/>
      <name val="Times New Roman CE"/>
      <family val="1"/>
    </font>
    <font>
      <b/>
      <sz val="11"/>
      <name val="Arial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 CE"/>
      <family val="1"/>
    </font>
    <font>
      <b/>
      <sz val="9"/>
      <name val="Arial"/>
      <family val="2"/>
    </font>
    <font>
      <sz val="10"/>
      <color indexed="8"/>
      <name val="Times New Roman"/>
      <family val="1"/>
    </font>
    <font>
      <b/>
      <sz val="9"/>
      <name val="Arial CE"/>
      <family val="0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double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76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vertical="top"/>
      <protection/>
    </xf>
    <xf numFmtId="0" fontId="3" fillId="34" borderId="0" xfId="0" applyFont="1" applyFill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34" borderId="13" xfId="0" applyFont="1" applyFill="1" applyBorder="1" applyAlignment="1" applyProtection="1">
      <alignment horizontal="left" vertical="center"/>
      <protection/>
    </xf>
    <xf numFmtId="0" fontId="5" fillId="34" borderId="14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8" fillId="34" borderId="18" xfId="0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8" fillId="34" borderId="0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 applyProtection="1">
      <alignment horizontal="left" vertical="center" wrapText="1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left"/>
      <protection/>
    </xf>
    <xf numFmtId="0" fontId="15" fillId="34" borderId="0" xfId="0" applyFont="1" applyFill="1" applyAlignment="1" applyProtection="1">
      <alignment horizontal="center" vertical="center"/>
      <protection/>
    </xf>
    <xf numFmtId="0" fontId="15" fillId="34" borderId="12" xfId="0" applyFont="1" applyFill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left" vertical="center" wrapText="1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 applyProtection="1">
      <alignment/>
      <protection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6" fillId="34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8" fillId="34" borderId="43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2" fillId="34" borderId="0" xfId="0" applyFont="1" applyFill="1" applyAlignment="1">
      <alignment horizontal="right"/>
    </xf>
    <xf numFmtId="0" fontId="6" fillId="34" borderId="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18" fillId="34" borderId="0" xfId="0" applyFont="1" applyFill="1" applyBorder="1" applyAlignment="1" applyProtection="1">
      <alignment horizontal="center" wrapText="1"/>
      <protection/>
    </xf>
    <xf numFmtId="0" fontId="23" fillId="34" borderId="0" xfId="0" applyFont="1" applyFill="1" applyBorder="1" applyAlignment="1" applyProtection="1">
      <alignment/>
      <protection/>
    </xf>
    <xf numFmtId="0" fontId="8" fillId="34" borderId="0" xfId="0" applyFont="1" applyFill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/>
      <protection/>
    </xf>
    <xf numFmtId="0" fontId="25" fillId="34" borderId="0" xfId="0" applyFont="1" applyFill="1" applyAlignment="1">
      <alignment/>
    </xf>
    <xf numFmtId="0" fontId="6" fillId="34" borderId="0" xfId="0" applyFont="1" applyFill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wrapText="1"/>
      <protection/>
    </xf>
    <xf numFmtId="0" fontId="25" fillId="34" borderId="0" xfId="0" applyFont="1" applyFill="1" applyAlignment="1">
      <alignment horizontal="right"/>
    </xf>
    <xf numFmtId="0" fontId="26" fillId="34" borderId="0" xfId="0" applyFont="1" applyFill="1" applyBorder="1" applyAlignment="1" applyProtection="1">
      <alignment horizontal="center"/>
      <protection/>
    </xf>
    <xf numFmtId="0" fontId="27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17" fillId="34" borderId="15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vertical="center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22" fillId="34" borderId="15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29" fillId="34" borderId="0" xfId="0" applyFont="1" applyFill="1" applyBorder="1" applyAlignment="1" applyProtection="1">
      <alignment horizontal="left"/>
      <protection/>
    </xf>
    <xf numFmtId="0" fontId="17" fillId="34" borderId="0" xfId="0" applyFont="1" applyFill="1" applyBorder="1" applyAlignment="1" applyProtection="1">
      <alignment horizontal="left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vertical="center" wrapText="1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4" fillId="34" borderId="26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>
      <alignment vertical="center"/>
    </xf>
    <xf numFmtId="0" fontId="8" fillId="34" borderId="44" xfId="0" applyFont="1" applyFill="1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8" fillId="34" borderId="0" xfId="0" applyFont="1" applyFill="1" applyAlignment="1" applyProtection="1">
      <alignment/>
      <protection/>
    </xf>
    <xf numFmtId="0" fontId="28" fillId="34" borderId="0" xfId="0" applyFont="1" applyFill="1" applyAlignment="1" applyProtection="1">
      <alignment vertical="center"/>
      <protection/>
    </xf>
    <xf numFmtId="0" fontId="17" fillId="34" borderId="10" xfId="0" applyFont="1" applyFill="1" applyBorder="1" applyAlignment="1" applyProtection="1">
      <alignment horizontal="left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left" vertical="center" wrapText="1"/>
      <protection/>
    </xf>
    <xf numFmtId="0" fontId="17" fillId="37" borderId="15" xfId="0" applyFont="1" applyFill="1" applyBorder="1" applyAlignment="1" applyProtection="1">
      <alignment horizontal="center" vertical="center"/>
      <protection/>
    </xf>
    <xf numFmtId="0" fontId="17" fillId="37" borderId="10" xfId="0" applyFont="1" applyFill="1" applyBorder="1" applyAlignment="1" applyProtection="1">
      <alignment horizontal="center" vertical="center"/>
      <protection/>
    </xf>
    <xf numFmtId="0" fontId="17" fillId="37" borderId="15" xfId="0" applyFont="1" applyFill="1" applyBorder="1" applyAlignment="1" applyProtection="1">
      <alignment horizontal="center" vertical="center"/>
      <protection locked="0"/>
    </xf>
    <xf numFmtId="0" fontId="17" fillId="37" borderId="10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left" vertical="top" wrapText="1"/>
      <protection locked="0"/>
    </xf>
    <xf numFmtId="0" fontId="8" fillId="36" borderId="0" xfId="0" applyFont="1" applyFill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0" fillId="34" borderId="26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17" fillId="34" borderId="0" xfId="0" applyFont="1" applyFill="1" applyAlignment="1">
      <alignment horizontal="right" vertical="top"/>
    </xf>
    <xf numFmtId="0" fontId="12" fillId="34" borderId="0" xfId="0" applyFont="1" applyFill="1" applyAlignment="1">
      <alignment/>
    </xf>
    <xf numFmtId="0" fontId="8" fillId="34" borderId="24" xfId="0" applyFont="1" applyFill="1" applyBorder="1" applyAlignment="1">
      <alignment vertical="center"/>
    </xf>
    <xf numFmtId="0" fontId="8" fillId="34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34" borderId="34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3" fillId="36" borderId="0" xfId="0" applyFont="1" applyFill="1" applyBorder="1" applyAlignment="1" applyProtection="1">
      <alignment horizontal="left"/>
      <protection/>
    </xf>
    <xf numFmtId="0" fontId="17" fillId="34" borderId="12" xfId="0" applyFont="1" applyFill="1" applyBorder="1" applyAlignment="1" applyProtection="1">
      <alignment horizontal="center" vertical="center"/>
      <protection/>
    </xf>
    <xf numFmtId="0" fontId="31" fillId="34" borderId="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48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 applyProtection="1">
      <alignment horizontal="left" vertical="center" wrapText="1"/>
      <protection/>
    </xf>
    <xf numFmtId="0" fontId="29" fillId="34" borderId="0" xfId="0" applyFont="1" applyFill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16" fillId="34" borderId="10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vertical="center"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32" fillId="34" borderId="0" xfId="0" applyFont="1" applyFill="1" applyBorder="1" applyAlignment="1" applyProtection="1">
      <alignment horizontal="left"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6" fillId="34" borderId="42" xfId="0" applyFont="1" applyFill="1" applyBorder="1" applyAlignment="1" applyProtection="1">
      <alignment horizontal="left" vertical="center"/>
      <protection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6" fillId="34" borderId="41" xfId="0" applyFont="1" applyFill="1" applyBorder="1" applyAlignment="1" applyProtection="1">
      <alignment horizontal="left" vertical="center"/>
      <protection locked="0"/>
    </xf>
    <xf numFmtId="0" fontId="6" fillId="34" borderId="12" xfId="0" applyFont="1" applyFill="1" applyBorder="1" applyAlignment="1" applyProtection="1">
      <alignment horizontal="left"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6" fillId="34" borderId="4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 wrapText="1"/>
      <protection locked="0"/>
    </xf>
    <xf numFmtId="0" fontId="22" fillId="36" borderId="0" xfId="0" applyFont="1" applyFill="1" applyAlignment="1">
      <alignment horizontal="right"/>
    </xf>
    <xf numFmtId="0" fontId="2" fillId="36" borderId="0" xfId="0" applyFont="1" applyFill="1" applyAlignment="1" applyProtection="1">
      <alignment vertical="center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4" fillId="36" borderId="0" xfId="0" applyFont="1" applyFill="1" applyBorder="1" applyAlignment="1" applyProtection="1">
      <alignment horizontal="center" wrapText="1"/>
      <protection/>
    </xf>
    <xf numFmtId="0" fontId="34" fillId="36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vertical="center" wrapText="1"/>
      <protection/>
    </xf>
    <xf numFmtId="0" fontId="4" fillId="36" borderId="10" xfId="0" applyFont="1" applyFill="1" applyBorder="1" applyAlignment="1">
      <alignment horizontal="left" vertical="center" wrapText="1"/>
    </xf>
    <xf numFmtId="0" fontId="6" fillId="36" borderId="0" xfId="0" applyFont="1" applyFill="1" applyAlignment="1" applyProtection="1">
      <alignment/>
      <protection/>
    </xf>
    <xf numFmtId="0" fontId="17" fillId="36" borderId="0" xfId="0" applyFont="1" applyFill="1" applyAlignment="1" applyProtection="1">
      <alignment vertical="center"/>
      <protection/>
    </xf>
    <xf numFmtId="0" fontId="17" fillId="36" borderId="0" xfId="0" applyFont="1" applyFill="1" applyBorder="1" applyAlignment="1" applyProtection="1">
      <alignment horizontal="center" vertical="center" wrapText="1"/>
      <protection/>
    </xf>
    <xf numFmtId="0" fontId="18" fillId="36" borderId="0" xfId="0" applyFont="1" applyFill="1" applyBorder="1" applyAlignment="1" applyProtection="1">
      <alignment horizontal="center" vertical="center" wrapText="1"/>
      <protection/>
    </xf>
    <xf numFmtId="0" fontId="17" fillId="36" borderId="0" xfId="0" applyFont="1" applyFill="1" applyBorder="1" applyAlignment="1" applyProtection="1">
      <alignment horizontal="center" vertical="center"/>
      <protection/>
    </xf>
    <xf numFmtId="0" fontId="17" fillId="36" borderId="0" xfId="0" applyFont="1" applyFill="1" applyBorder="1" applyAlignment="1" applyProtection="1">
      <alignment horizontal="center" vertical="center"/>
      <protection locked="0"/>
    </xf>
    <xf numFmtId="0" fontId="30" fillId="36" borderId="0" xfId="0" applyFont="1" applyFill="1" applyBorder="1" applyAlignment="1">
      <alignment horizontal="left"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28" fillId="36" borderId="0" xfId="0" applyFont="1" applyFill="1" applyBorder="1" applyAlignment="1" applyProtection="1">
      <alignment horizontal="left" vertical="center" wrapText="1"/>
      <protection/>
    </xf>
    <xf numFmtId="0" fontId="23" fillId="36" borderId="0" xfId="0" applyFont="1" applyFill="1" applyBorder="1" applyAlignment="1" applyProtection="1">
      <alignment horizontal="left" vertical="top" wrapText="1"/>
      <protection locked="0"/>
    </xf>
    <xf numFmtId="0" fontId="5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Alignment="1" applyProtection="1">
      <alignment horizontal="left" vertical="top" wrapText="1"/>
      <protection/>
    </xf>
    <xf numFmtId="0" fontId="0" fillId="34" borderId="0" xfId="0" applyFill="1" applyBorder="1" applyAlignment="1" applyProtection="1">
      <alignment horizontal="left" vertical="top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 locked="0"/>
    </xf>
    <xf numFmtId="0" fontId="15" fillId="36" borderId="0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Alignment="1" applyProtection="1">
      <alignment horizontal="center" vertical="center"/>
      <protection/>
    </xf>
    <xf numFmtId="0" fontId="4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horizontal="center" vertical="center"/>
      <protection/>
    </xf>
    <xf numFmtId="0" fontId="34" fillId="34" borderId="0" xfId="0" applyFont="1" applyFill="1" applyBorder="1" applyAlignment="1">
      <alignment horizontal="center" wrapText="1"/>
    </xf>
    <xf numFmtId="0" fontId="3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17" fillId="36" borderId="0" xfId="0" applyFont="1" applyFill="1" applyAlignment="1">
      <alignment horizontal="right" vertical="top"/>
    </xf>
    <xf numFmtId="0" fontId="0" fillId="36" borderId="0" xfId="0" applyFont="1" applyFill="1" applyBorder="1" applyAlignment="1">
      <alignment horizontal="center" vertical="center"/>
    </xf>
    <xf numFmtId="0" fontId="4" fillId="36" borderId="0" xfId="0" applyFont="1" applyFill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top" wrapText="1"/>
      <protection locked="0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6" borderId="0" xfId="0" applyFont="1" applyFill="1" applyBorder="1" applyAlignment="1" applyProtection="1">
      <alignment horizontal="center" vertical="center"/>
      <protection locked="0"/>
    </xf>
    <xf numFmtId="0" fontId="13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horizontal="center" vertical="center" wrapText="1"/>
    </xf>
    <xf numFmtId="0" fontId="6" fillId="36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wrapText="1"/>
    </xf>
    <xf numFmtId="0" fontId="4" fillId="34" borderId="12" xfId="0" applyFont="1" applyFill="1" applyBorder="1" applyAlignment="1" applyProtection="1">
      <alignment vertical="center" wrapText="1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7" fillId="34" borderId="16" xfId="0" applyFont="1" applyFill="1" applyBorder="1" applyAlignment="1" applyProtection="1">
      <alignment horizontal="center" vertical="center"/>
      <protection/>
    </xf>
    <xf numFmtId="0" fontId="17" fillId="34" borderId="14" xfId="0" applyFont="1" applyFill="1" applyBorder="1" applyAlignment="1" applyProtection="1">
      <alignment horizontal="center" vertical="center"/>
      <protection/>
    </xf>
    <xf numFmtId="0" fontId="17" fillId="34" borderId="31" xfId="0" applyFont="1" applyFill="1" applyBorder="1" applyAlignment="1" applyProtection="1">
      <alignment horizontal="center" vertical="center"/>
      <protection/>
    </xf>
    <xf numFmtId="0" fontId="17" fillId="34" borderId="45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16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vertical="center" wrapText="1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47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31" xfId="0" applyFont="1" applyFill="1" applyBorder="1" applyAlignment="1" applyProtection="1">
      <alignment horizontal="center" vertical="center"/>
      <protection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6" borderId="15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left" vertical="center"/>
      <protection/>
    </xf>
    <xf numFmtId="0" fontId="6" fillId="37" borderId="12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6" fillId="37" borderId="12" xfId="0" applyFont="1" applyFill="1" applyBorder="1" applyAlignment="1" applyProtection="1">
      <alignment horizontal="center" vertical="center"/>
      <protection locked="0"/>
    </xf>
    <xf numFmtId="0" fontId="37" fillId="37" borderId="10" xfId="0" applyFont="1" applyFill="1" applyBorder="1" applyAlignment="1" applyProtection="1">
      <alignment horizontal="center" vertical="center"/>
      <protection/>
    </xf>
    <xf numFmtId="0" fontId="6" fillId="37" borderId="15" xfId="0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/>
    </xf>
    <xf numFmtId="0" fontId="8" fillId="36" borderId="10" xfId="0" applyFont="1" applyFill="1" applyBorder="1" applyAlignment="1" applyProtection="1">
      <alignment horizontal="center" vertical="center"/>
      <protection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>
      <alignment vertical="center" wrapText="1"/>
    </xf>
    <xf numFmtId="0" fontId="8" fillId="36" borderId="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38" fillId="36" borderId="0" xfId="0" applyFont="1" applyFill="1" applyBorder="1" applyAlignment="1">
      <alignment horizontal="left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38" fillId="34" borderId="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Alignment="1" applyProtection="1">
      <alignment horizontal="center" vertical="center"/>
      <protection/>
    </xf>
    <xf numFmtId="0" fontId="8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Alignment="1">
      <alignment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6" fillId="34" borderId="49" xfId="0" applyFont="1" applyFill="1" applyBorder="1" applyAlignment="1" applyProtection="1">
      <alignment horizontal="center" vertical="center" wrapText="1"/>
      <protection/>
    </xf>
    <xf numFmtId="0" fontId="6" fillId="34" borderId="50" xfId="0" applyFont="1" applyFill="1" applyBorder="1" applyAlignment="1" applyProtection="1">
      <alignment horizontal="center" vertical="center" wrapText="1"/>
      <protection/>
    </xf>
    <xf numFmtId="0" fontId="6" fillId="34" borderId="51" xfId="0" applyFont="1" applyFill="1" applyBorder="1" applyAlignment="1" applyProtection="1">
      <alignment horizontal="center" vertical="center" wrapText="1"/>
      <protection/>
    </xf>
    <xf numFmtId="14" fontId="6" fillId="33" borderId="18" xfId="0" applyNumberFormat="1" applyFont="1" applyFill="1" applyBorder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6" fillId="33" borderId="19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60" fillId="33" borderId="10" xfId="36" applyFill="1" applyBorder="1" applyAlignment="1" applyProtection="1">
      <alignment horizontal="left" vertical="center"/>
      <protection/>
    </xf>
    <xf numFmtId="49" fontId="0" fillId="34" borderId="0" xfId="0" applyNumberFormat="1" applyFont="1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49" fontId="20" fillId="34" borderId="0" xfId="0" applyNumberFormat="1" applyFont="1" applyFill="1" applyBorder="1" applyAlignment="1" applyProtection="1">
      <alignment vertical="center"/>
      <protection locked="0"/>
    </xf>
    <xf numFmtId="0" fontId="17" fillId="34" borderId="0" xfId="0" applyFont="1" applyFill="1" applyBorder="1" applyAlignment="1" applyProtection="1">
      <alignment wrapText="1"/>
      <protection/>
    </xf>
    <xf numFmtId="0" fontId="24" fillId="34" borderId="52" xfId="0" applyFont="1" applyFill="1" applyBorder="1" applyAlignment="1" applyProtection="1">
      <alignment horizontal="center" vertical="center"/>
      <protection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8" fillId="34" borderId="0" xfId="0" applyFont="1" applyFill="1" applyAlignment="1" applyProtection="1">
      <alignment horizontal="left" vertical="center" wrapText="1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18" fillId="34" borderId="15" xfId="0" applyFont="1" applyFill="1" applyBorder="1" applyAlignment="1" applyProtection="1">
      <alignment horizontal="center" vertical="center"/>
      <protection/>
    </xf>
    <xf numFmtId="49" fontId="23" fillId="0" borderId="12" xfId="0" applyNumberFormat="1" applyFont="1" applyFill="1" applyBorder="1" applyAlignment="1" applyProtection="1">
      <alignment horizontal="center"/>
      <protection locked="0"/>
    </xf>
    <xf numFmtId="49" fontId="23" fillId="0" borderId="26" xfId="0" applyNumberFormat="1" applyFont="1" applyFill="1" applyBorder="1" applyAlignment="1" applyProtection="1">
      <alignment horizontal="center"/>
      <protection locked="0"/>
    </xf>
    <xf numFmtId="49" fontId="23" fillId="0" borderId="15" xfId="0" applyNumberFormat="1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34" borderId="0" xfId="0" applyFont="1" applyFill="1" applyAlignment="1">
      <alignment horizontal="right"/>
    </xf>
    <xf numFmtId="0" fontId="0" fillId="0" borderId="41" xfId="0" applyBorder="1" applyAlignment="1" applyProtection="1">
      <alignment horizontal="right"/>
      <protection/>
    </xf>
    <xf numFmtId="0" fontId="8" fillId="36" borderId="10" xfId="0" applyFont="1" applyFill="1" applyBorder="1" applyAlignment="1" applyProtection="1">
      <alignment horizontal="left" vertical="center" wrapText="1"/>
      <protection/>
    </xf>
    <xf numFmtId="0" fontId="8" fillId="36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4" fillId="33" borderId="55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55" xfId="0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6" borderId="28" xfId="0" applyFont="1" applyFill="1" applyBorder="1" applyAlignment="1" applyProtection="1">
      <alignment horizontal="center" vertical="center" wrapText="1"/>
      <protection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left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55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left" vertical="top" wrapText="1"/>
      <protection locked="0"/>
    </xf>
    <xf numFmtId="0" fontId="4" fillId="0" borderId="53" xfId="0" applyFont="1" applyFill="1" applyBorder="1" applyAlignment="1" applyProtection="1">
      <alignment horizontal="left" vertical="top" wrapText="1"/>
      <protection locked="0"/>
    </xf>
    <xf numFmtId="0" fontId="4" fillId="0" borderId="54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vertical="center" wrapText="1"/>
      <protection/>
    </xf>
    <xf numFmtId="0" fontId="5" fillId="0" borderId="31" xfId="0" applyFont="1" applyBorder="1" applyAlignment="1" applyProtection="1">
      <alignment vertical="center" wrapText="1"/>
      <protection/>
    </xf>
    <xf numFmtId="0" fontId="5" fillId="0" borderId="29" xfId="0" applyFont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horizontal="center" vertical="center"/>
      <protection/>
    </xf>
    <xf numFmtId="0" fontId="8" fillId="36" borderId="15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left" vertical="center" wrapText="1"/>
      <protection/>
    </xf>
    <xf numFmtId="0" fontId="8" fillId="34" borderId="15" xfId="0" applyFont="1" applyFill="1" applyBorder="1" applyAlignment="1" applyProtection="1">
      <alignment horizontal="left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8" fillId="34" borderId="47" xfId="0" applyFont="1" applyFill="1" applyBorder="1" applyAlignment="1" applyProtection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left" vertical="center" wrapText="1"/>
      <protection/>
    </xf>
    <xf numFmtId="0" fontId="8" fillId="36" borderId="28" xfId="0" applyFont="1" applyFill="1" applyBorder="1" applyAlignment="1" applyProtection="1">
      <alignment horizontal="left" vertical="center" wrapText="1"/>
      <protection/>
    </xf>
    <xf numFmtId="0" fontId="8" fillId="36" borderId="17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4" fillId="34" borderId="4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6" fillId="37" borderId="12" xfId="0" applyFont="1" applyFill="1" applyBorder="1" applyAlignment="1" applyProtection="1">
      <alignment horizontal="center" vertical="center"/>
      <protection locked="0"/>
    </xf>
    <xf numFmtId="0" fontId="6" fillId="37" borderId="15" xfId="0" applyFont="1" applyFill="1" applyBorder="1" applyAlignment="1" applyProtection="1">
      <alignment horizontal="center" vertical="center"/>
      <protection locked="0"/>
    </xf>
    <xf numFmtId="0" fontId="17" fillId="34" borderId="12" xfId="0" applyFont="1" applyFill="1" applyBorder="1" applyAlignment="1" applyProtection="1">
      <alignment horizontal="left" vertical="center" wrapText="1"/>
      <protection/>
    </xf>
    <xf numFmtId="0" fontId="17" fillId="34" borderId="26" xfId="0" applyFont="1" applyFill="1" applyBorder="1" applyAlignment="1" applyProtection="1">
      <alignment horizontal="left" vertical="center" wrapText="1"/>
      <protection/>
    </xf>
    <xf numFmtId="0" fontId="17" fillId="34" borderId="15" xfId="0" applyFont="1" applyFill="1" applyBorder="1" applyAlignment="1" applyProtection="1">
      <alignment horizontal="left" vertical="center" wrapText="1"/>
      <protection/>
    </xf>
    <xf numFmtId="0" fontId="28" fillId="34" borderId="16" xfId="0" applyFont="1" applyFill="1" applyBorder="1" applyAlignment="1" applyProtection="1">
      <alignment horizontal="left"/>
      <protection/>
    </xf>
    <xf numFmtId="0" fontId="30" fillId="0" borderId="16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17" fillId="37" borderId="12" xfId="0" applyFont="1" applyFill="1" applyBorder="1" applyAlignment="1" applyProtection="1">
      <alignment horizontal="center" vertical="center"/>
      <protection/>
    </xf>
    <xf numFmtId="0" fontId="17" fillId="37" borderId="15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7" fillId="34" borderId="12" xfId="0" applyFont="1" applyFill="1" applyBorder="1" applyAlignment="1" applyProtection="1">
      <alignment horizontal="center" vertical="center" wrapText="1"/>
      <protection/>
    </xf>
    <xf numFmtId="0" fontId="17" fillId="34" borderId="26" xfId="0" applyFont="1" applyFill="1" applyBorder="1" applyAlignment="1" applyProtection="1">
      <alignment horizontal="center" vertical="center" wrapText="1"/>
      <protection/>
    </xf>
    <xf numFmtId="0" fontId="17" fillId="34" borderId="15" xfId="0" applyFont="1" applyFill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12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17" fillId="34" borderId="26" xfId="0" applyFont="1" applyFill="1" applyBorder="1" applyAlignment="1" applyProtection="1">
      <alignment horizontal="center" vertical="center"/>
      <protection/>
    </xf>
    <xf numFmtId="0" fontId="17" fillId="34" borderId="15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23" fillId="0" borderId="56" xfId="0" applyFont="1" applyBorder="1" applyAlignment="1">
      <alignment horizontal="center" vertical="center"/>
    </xf>
    <xf numFmtId="0" fontId="17" fillId="37" borderId="26" xfId="0" applyFont="1" applyFill="1" applyBorder="1" applyAlignment="1" applyProtection="1">
      <alignment horizontal="center" vertical="center"/>
      <protection/>
    </xf>
    <xf numFmtId="0" fontId="17" fillId="37" borderId="55" xfId="0" applyFont="1" applyFill="1" applyBorder="1" applyAlignment="1" applyProtection="1">
      <alignment horizontal="center" vertical="center"/>
      <protection/>
    </xf>
    <xf numFmtId="0" fontId="23" fillId="34" borderId="26" xfId="0" applyFont="1" applyFill="1" applyBorder="1" applyAlignment="1">
      <alignment horizontal="center" vertical="center"/>
    </xf>
    <xf numFmtId="0" fontId="23" fillId="34" borderId="5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 applyProtection="1">
      <alignment horizontal="center" vertical="center" wrapText="1"/>
      <protection/>
    </xf>
    <xf numFmtId="0" fontId="6" fillId="37" borderId="12" xfId="0" applyFont="1" applyFill="1" applyBorder="1" applyAlignment="1" applyProtection="1">
      <alignment horizontal="center" vertical="center"/>
      <protection/>
    </xf>
    <xf numFmtId="0" fontId="6" fillId="37" borderId="15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17" fillId="37" borderId="12" xfId="0" applyFont="1" applyFill="1" applyBorder="1" applyAlignment="1" applyProtection="1">
      <alignment horizontal="center" vertical="center"/>
      <protection locked="0"/>
    </xf>
    <xf numFmtId="0" fontId="17" fillId="37" borderId="15" xfId="0" applyFont="1" applyFill="1" applyBorder="1" applyAlignment="1" applyProtection="1">
      <alignment horizontal="center" vertical="center"/>
      <protection locked="0"/>
    </xf>
    <xf numFmtId="0" fontId="17" fillId="37" borderId="10" xfId="0" applyFont="1" applyFill="1" applyBorder="1" applyAlignment="1" applyProtection="1">
      <alignment horizontal="center" vertical="center"/>
      <protection locked="0"/>
    </xf>
    <xf numFmtId="0" fontId="17" fillId="0" borderId="57" xfId="0" applyFont="1" applyFill="1" applyBorder="1" applyAlignment="1" applyProtection="1">
      <alignment horizontal="left" vertical="top" wrapText="1"/>
      <protection locked="0"/>
    </xf>
    <xf numFmtId="0" fontId="23" fillId="0" borderId="58" xfId="0" applyFont="1" applyBorder="1" applyAlignment="1" applyProtection="1">
      <alignment horizontal="left" vertical="top" wrapText="1"/>
      <protection locked="0"/>
    </xf>
    <xf numFmtId="0" fontId="23" fillId="0" borderId="59" xfId="0" applyFont="1" applyBorder="1" applyAlignment="1" applyProtection="1">
      <alignment horizontal="left" vertical="top" wrapText="1"/>
      <protection locked="0"/>
    </xf>
    <xf numFmtId="0" fontId="23" fillId="0" borderId="60" xfId="0" applyFont="1" applyBorder="1" applyAlignment="1" applyProtection="1">
      <alignment horizontal="left" vertical="top" wrapText="1"/>
      <protection locked="0"/>
    </xf>
    <xf numFmtId="0" fontId="23" fillId="0" borderId="61" xfId="0" applyFont="1" applyBorder="1" applyAlignment="1" applyProtection="1">
      <alignment horizontal="left" vertical="top" wrapText="1"/>
      <protection locked="0"/>
    </xf>
    <xf numFmtId="0" fontId="23" fillId="0" borderId="62" xfId="0" applyFont="1" applyBorder="1" applyAlignment="1" applyProtection="1">
      <alignment horizontal="left" vertical="top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/>
    </xf>
    <xf numFmtId="0" fontId="17" fillId="34" borderId="16" xfId="0" applyFont="1" applyFill="1" applyBorder="1" applyAlignment="1" applyProtection="1">
      <alignment horizontal="center" vertical="center" wrapText="1"/>
      <protection/>
    </xf>
    <xf numFmtId="0" fontId="17" fillId="34" borderId="47" xfId="0" applyFont="1" applyFill="1" applyBorder="1" applyAlignment="1" applyProtection="1">
      <alignment horizontal="center" vertical="center" wrapText="1"/>
      <protection/>
    </xf>
    <xf numFmtId="0" fontId="18" fillId="36" borderId="11" xfId="0" applyFont="1" applyFill="1" applyBorder="1" applyAlignment="1" applyProtection="1">
      <alignment horizontal="center" vertical="center" wrapText="1"/>
      <protection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 applyProtection="1">
      <alignment horizontal="center" vertical="center" wrapText="1"/>
      <protection locked="0"/>
    </xf>
    <xf numFmtId="0" fontId="17" fillId="33" borderId="15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7" fillId="34" borderId="28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/>
    </xf>
    <xf numFmtId="0" fontId="0" fillId="0" borderId="28" xfId="0" applyFont="1" applyBorder="1" applyAlignment="1">
      <alignment/>
    </xf>
    <xf numFmtId="0" fontId="4" fillId="34" borderId="12" xfId="0" applyFont="1" applyFill="1" applyBorder="1" applyAlignment="1" applyProtection="1">
      <alignment vertical="center" wrapText="1"/>
      <protection/>
    </xf>
    <xf numFmtId="0" fontId="4" fillId="0" borderId="26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34" borderId="17" xfId="0" applyFont="1" applyFill="1" applyBorder="1" applyAlignment="1" applyProtection="1">
      <alignment vertical="center" wrapText="1"/>
      <protection/>
    </xf>
    <xf numFmtId="0" fontId="2" fillId="0" borderId="57" xfId="0" applyFont="1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 vertical="top" wrapText="1"/>
      <protection locked="0"/>
    </xf>
    <xf numFmtId="0" fontId="4" fillId="36" borderId="10" xfId="0" applyFont="1" applyFill="1" applyBorder="1" applyAlignment="1" applyProtection="1">
      <alignment vertical="center" wrapText="1"/>
      <protection/>
    </xf>
    <xf numFmtId="0" fontId="4" fillId="34" borderId="12" xfId="0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" fillId="0" borderId="26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34" borderId="26" xfId="0" applyFont="1" applyFill="1" applyBorder="1" applyAlignment="1" applyProtection="1">
      <alignment vertical="center" wrapText="1"/>
      <protection/>
    </xf>
    <xf numFmtId="0" fontId="4" fillId="34" borderId="47" xfId="0" applyFont="1" applyFill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4" fillId="0" borderId="57" xfId="0" applyFont="1" applyBorder="1" applyAlignment="1" applyProtection="1">
      <alignment vertical="top" wrapText="1"/>
      <protection locked="0"/>
    </xf>
    <xf numFmtId="0" fontId="4" fillId="0" borderId="58" xfId="0" applyFont="1" applyBorder="1" applyAlignment="1" applyProtection="1">
      <alignment vertical="top" wrapText="1"/>
      <protection locked="0"/>
    </xf>
    <xf numFmtId="0" fontId="4" fillId="0" borderId="59" xfId="0" applyFont="1" applyBorder="1" applyAlignment="1" applyProtection="1">
      <alignment vertical="top" wrapText="1"/>
      <protection locked="0"/>
    </xf>
    <xf numFmtId="0" fontId="4" fillId="0" borderId="4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63" xfId="0" applyFont="1" applyBorder="1" applyAlignment="1" applyProtection="1">
      <alignment vertical="top" wrapText="1"/>
      <protection locked="0"/>
    </xf>
    <xf numFmtId="0" fontId="4" fillId="0" borderId="60" xfId="0" applyFont="1" applyBorder="1" applyAlignment="1" applyProtection="1">
      <alignment vertical="top" wrapText="1"/>
      <protection locked="0"/>
    </xf>
    <xf numFmtId="0" fontId="4" fillId="0" borderId="61" xfId="0" applyFont="1" applyBorder="1" applyAlignment="1" applyProtection="1">
      <alignment vertical="top" wrapText="1"/>
      <protection locked="0"/>
    </xf>
    <xf numFmtId="0" fontId="4" fillId="0" borderId="62" xfId="0" applyFont="1" applyBorder="1" applyAlignment="1" applyProtection="1">
      <alignment vertical="top" wrapText="1"/>
      <protection locked="0"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4" fillId="34" borderId="31" xfId="0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26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4" fillId="34" borderId="26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26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25" xfId="0" applyFont="1" applyFill="1" applyBorder="1" applyAlignment="1" applyProtection="1">
      <alignment vertical="center" wrapText="1"/>
      <protection/>
    </xf>
    <xf numFmtId="0" fontId="0" fillId="0" borderId="39" xfId="0" applyFont="1" applyBorder="1" applyAlignment="1" applyProtection="1">
      <alignment vertical="center" wrapText="1"/>
      <protection/>
    </xf>
    <xf numFmtId="0" fontId="8" fillId="34" borderId="57" xfId="0" applyFont="1" applyFill="1" applyBorder="1" applyAlignment="1">
      <alignment vertical="center" wrapText="1"/>
    </xf>
    <xf numFmtId="0" fontId="8" fillId="34" borderId="44" xfId="0" applyFont="1" applyFill="1" applyBorder="1" applyAlignment="1">
      <alignment vertical="center" wrapText="1"/>
    </xf>
    <xf numFmtId="0" fontId="8" fillId="34" borderId="64" xfId="0" applyFont="1" applyFill="1" applyBorder="1" applyAlignment="1">
      <alignment vertical="center" wrapText="1"/>
    </xf>
    <xf numFmtId="0" fontId="5" fillId="34" borderId="65" xfId="0" applyFont="1" applyFill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8" fillId="34" borderId="26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8" fillId="34" borderId="34" xfId="0" applyFont="1" applyFill="1" applyBorder="1" applyAlignment="1">
      <alignment vertical="center" wrapText="1"/>
    </xf>
    <xf numFmtId="0" fontId="8" fillId="34" borderId="47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8" fillId="34" borderId="34" xfId="0" applyFont="1" applyFill="1" applyBorder="1" applyAlignment="1">
      <alignment vertical="center"/>
    </xf>
    <xf numFmtId="0" fontId="8" fillId="34" borderId="47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4" fillId="0" borderId="57" xfId="0" applyFont="1" applyFill="1" applyBorder="1" applyAlignment="1" applyProtection="1">
      <alignment horizontal="left" vertical="top" wrapText="1"/>
      <protection locked="0"/>
    </xf>
    <xf numFmtId="0" fontId="0" fillId="0" borderId="58" xfId="0" applyFont="1" applyFill="1" applyBorder="1" applyAlignment="1" applyProtection="1">
      <alignment vertical="top" wrapText="1"/>
      <protection locked="0"/>
    </xf>
    <xf numFmtId="0" fontId="0" fillId="0" borderId="59" xfId="0" applyFont="1" applyFill="1" applyBorder="1" applyAlignment="1" applyProtection="1">
      <alignment vertical="top" wrapText="1"/>
      <protection locked="0"/>
    </xf>
    <xf numFmtId="0" fontId="0" fillId="0" borderId="60" xfId="0" applyFont="1" applyFill="1" applyBorder="1" applyAlignment="1" applyProtection="1">
      <alignment vertical="top" wrapText="1"/>
      <protection locked="0"/>
    </xf>
    <xf numFmtId="0" fontId="0" fillId="0" borderId="61" xfId="0" applyFont="1" applyFill="1" applyBorder="1" applyAlignment="1" applyProtection="1">
      <alignment vertical="top" wrapText="1"/>
      <protection locked="0"/>
    </xf>
    <xf numFmtId="0" fontId="0" fillId="0" borderId="62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8" fillId="34" borderId="65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8" fillId="34" borderId="39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vertical="center" wrapText="1"/>
    </xf>
    <xf numFmtId="0" fontId="8" fillId="34" borderId="68" xfId="0" applyFont="1" applyFill="1" applyBorder="1" applyAlignment="1">
      <alignment vertical="center"/>
    </xf>
    <xf numFmtId="0" fontId="8" fillId="34" borderId="69" xfId="0" applyFont="1" applyFill="1" applyBorder="1" applyAlignment="1">
      <alignment vertical="center"/>
    </xf>
    <xf numFmtId="0" fontId="8" fillId="34" borderId="42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vertical="center" wrapText="1"/>
    </xf>
    <xf numFmtId="0" fontId="5" fillId="34" borderId="7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41" xfId="0" applyFont="1" applyFill="1" applyBorder="1" applyAlignment="1">
      <alignment vertical="center" wrapText="1"/>
    </xf>
    <xf numFmtId="0" fontId="5" fillId="34" borderId="71" xfId="0" applyFont="1" applyFill="1" applyBorder="1" applyAlignment="1">
      <alignment vertical="center" wrapText="1"/>
    </xf>
    <xf numFmtId="0" fontId="5" fillId="34" borderId="45" xfId="0" applyFont="1" applyFill="1" applyBorder="1" applyAlignment="1">
      <alignment vertical="center" wrapText="1"/>
    </xf>
    <xf numFmtId="0" fontId="5" fillId="34" borderId="29" xfId="0" applyFont="1" applyFill="1" applyBorder="1" applyAlignment="1">
      <alignment vertical="center" wrapText="1"/>
    </xf>
    <xf numFmtId="0" fontId="8" fillId="34" borderId="58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34" borderId="7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32" xfId="0" applyFont="1" applyFill="1" applyBorder="1" applyAlignment="1">
      <alignment horizontal="center" vertical="center" wrapText="1"/>
    </xf>
    <xf numFmtId="0" fontId="8" fillId="34" borderId="73" xfId="0" applyFont="1" applyFill="1" applyBorder="1" applyAlignment="1">
      <alignment horizontal="center" vertical="center" wrapText="1"/>
    </xf>
    <xf numFmtId="0" fontId="8" fillId="34" borderId="74" xfId="0" applyFont="1" applyFill="1" applyBorder="1" applyAlignment="1">
      <alignment horizontal="center" vertical="center" wrapText="1"/>
    </xf>
    <xf numFmtId="0" fontId="8" fillId="34" borderId="75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8" fillId="34" borderId="76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8" fillId="34" borderId="45" xfId="0" applyFont="1" applyFill="1" applyBorder="1" applyAlignment="1">
      <alignment vertical="center" wrapText="1"/>
    </xf>
    <xf numFmtId="0" fontId="8" fillId="34" borderId="77" xfId="0" applyFont="1" applyFill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8" fillId="34" borderId="13" xfId="0" applyFont="1" applyFill="1" applyBorder="1" applyAlignment="1" applyProtection="1">
      <alignment horizontal="left" vertical="top" wrapText="1"/>
      <protection/>
    </xf>
    <xf numFmtId="0" fontId="8" fillId="34" borderId="47" xfId="0" applyFont="1" applyFill="1" applyBorder="1" applyAlignment="1" applyProtection="1">
      <alignment horizontal="left" vertical="top" wrapText="1"/>
      <protection/>
    </xf>
    <xf numFmtId="0" fontId="8" fillId="34" borderId="14" xfId="0" applyFont="1" applyFill="1" applyBorder="1" applyAlignment="1" applyProtection="1">
      <alignment horizontal="left" vertical="top" wrapText="1"/>
      <protection/>
    </xf>
    <xf numFmtId="0" fontId="8" fillId="34" borderId="41" xfId="0" applyFont="1" applyFill="1" applyBorder="1" applyAlignment="1" applyProtection="1">
      <alignment horizontal="left" vertical="top" wrapText="1"/>
      <protection/>
    </xf>
    <xf numFmtId="0" fontId="8" fillId="34" borderId="31" xfId="0" applyFont="1" applyFill="1" applyBorder="1" applyAlignment="1" applyProtection="1">
      <alignment horizontal="left" vertical="top" wrapText="1"/>
      <protection/>
    </xf>
    <xf numFmtId="0" fontId="8" fillId="34" borderId="29" xfId="0" applyFont="1" applyFill="1" applyBorder="1" applyAlignment="1" applyProtection="1">
      <alignment horizontal="left" vertical="top" wrapText="1"/>
      <protection/>
    </xf>
    <xf numFmtId="0" fontId="12" fillId="34" borderId="13" xfId="0" applyFont="1" applyFill="1" applyBorder="1" applyAlignment="1" applyProtection="1">
      <alignment horizontal="left" vertical="top" wrapText="1"/>
      <protection/>
    </xf>
    <xf numFmtId="0" fontId="9" fillId="0" borderId="47" xfId="0" applyFont="1" applyBorder="1" applyAlignment="1" applyProtection="1">
      <alignment horizontal="left" vertical="top" wrapText="1"/>
      <protection/>
    </xf>
    <xf numFmtId="0" fontId="9" fillId="0" borderId="31" xfId="0" applyFont="1" applyBorder="1" applyAlignment="1" applyProtection="1">
      <alignment horizontal="left" vertical="top" wrapText="1"/>
      <protection/>
    </xf>
    <xf numFmtId="0" fontId="9" fillId="0" borderId="29" xfId="0" applyFont="1" applyBorder="1" applyAlignment="1" applyProtection="1">
      <alignment horizontal="left" vertical="top" wrapText="1"/>
      <protection/>
    </xf>
    <xf numFmtId="0" fontId="4" fillId="34" borderId="13" xfId="0" applyFont="1" applyFill="1" applyBorder="1" applyAlignment="1" applyProtection="1">
      <alignment horizontal="left" vertical="top" wrapText="1"/>
      <protection/>
    </xf>
    <xf numFmtId="0" fontId="5" fillId="34" borderId="47" xfId="0" applyFont="1" applyFill="1" applyBorder="1" applyAlignment="1" applyProtection="1">
      <alignment horizontal="left" vertical="top" wrapText="1"/>
      <protection/>
    </xf>
    <xf numFmtId="0" fontId="5" fillId="34" borderId="31" xfId="0" applyFont="1" applyFill="1" applyBorder="1" applyAlignment="1" applyProtection="1">
      <alignment horizontal="left" vertical="top" wrapText="1"/>
      <protection/>
    </xf>
    <xf numFmtId="0" fontId="5" fillId="34" borderId="29" xfId="0" applyFont="1" applyFill="1" applyBorder="1" applyAlignment="1" applyProtection="1">
      <alignment horizontal="left" vertical="top" wrapText="1"/>
      <protection/>
    </xf>
    <xf numFmtId="0" fontId="35" fillId="34" borderId="13" xfId="0" applyFont="1" applyFill="1" applyBorder="1" applyAlignment="1" applyProtection="1">
      <alignment horizontal="left" vertical="top" wrapText="1"/>
      <protection/>
    </xf>
    <xf numFmtId="0" fontId="21" fillId="34" borderId="47" xfId="0" applyFont="1" applyFill="1" applyBorder="1" applyAlignment="1" applyProtection="1">
      <alignment horizontal="left" vertical="top" wrapText="1"/>
      <protection/>
    </xf>
    <xf numFmtId="0" fontId="21" fillId="34" borderId="14" xfId="0" applyFont="1" applyFill="1" applyBorder="1" applyAlignment="1" applyProtection="1">
      <alignment horizontal="left" vertical="top" wrapText="1"/>
      <protection/>
    </xf>
    <xf numFmtId="0" fontId="21" fillId="34" borderId="41" xfId="0" applyFont="1" applyFill="1" applyBorder="1" applyAlignment="1" applyProtection="1">
      <alignment horizontal="left" vertical="top" wrapText="1"/>
      <protection/>
    </xf>
    <xf numFmtId="0" fontId="21" fillId="34" borderId="31" xfId="0" applyFont="1" applyFill="1" applyBorder="1" applyAlignment="1" applyProtection="1">
      <alignment horizontal="left" vertical="top" wrapText="1"/>
      <protection/>
    </xf>
    <xf numFmtId="0" fontId="21" fillId="34" borderId="29" xfId="0" applyFont="1" applyFill="1" applyBorder="1" applyAlignment="1" applyProtection="1">
      <alignment horizontal="left" vertical="top" wrapText="1"/>
      <protection/>
    </xf>
    <xf numFmtId="0" fontId="4" fillId="34" borderId="47" xfId="0" applyFont="1" applyFill="1" applyBorder="1" applyAlignment="1" applyProtection="1">
      <alignment horizontal="left" vertical="top" wrapText="1"/>
      <protection/>
    </xf>
    <xf numFmtId="0" fontId="4" fillId="34" borderId="14" xfId="0" applyFont="1" applyFill="1" applyBorder="1" applyAlignment="1" applyProtection="1">
      <alignment horizontal="left" vertical="top" wrapText="1"/>
      <protection/>
    </xf>
    <xf numFmtId="0" fontId="4" fillId="34" borderId="41" xfId="0" applyFont="1" applyFill="1" applyBorder="1" applyAlignment="1" applyProtection="1">
      <alignment horizontal="left" vertical="top" wrapText="1"/>
      <protection/>
    </xf>
    <xf numFmtId="0" fontId="4" fillId="34" borderId="31" xfId="0" applyFont="1" applyFill="1" applyBorder="1" applyAlignment="1" applyProtection="1">
      <alignment horizontal="left" vertical="top" wrapText="1"/>
      <protection/>
    </xf>
    <xf numFmtId="0" fontId="4" fillId="34" borderId="29" xfId="0" applyFont="1" applyFill="1" applyBorder="1" applyAlignment="1" applyProtection="1">
      <alignment horizontal="left" vertical="top" wrapText="1"/>
      <protection/>
    </xf>
    <xf numFmtId="0" fontId="4" fillId="34" borderId="13" xfId="0" applyFont="1" applyFill="1" applyBorder="1" applyAlignment="1" applyProtection="1">
      <alignment horizontal="center" vertical="top" wrapText="1"/>
      <protection/>
    </xf>
    <xf numFmtId="0" fontId="4" fillId="34" borderId="47" xfId="0" applyFont="1" applyFill="1" applyBorder="1" applyAlignment="1" applyProtection="1">
      <alignment horizontal="center" vertical="top" wrapText="1"/>
      <protection/>
    </xf>
    <xf numFmtId="0" fontId="4" fillId="34" borderId="31" xfId="0" applyFont="1" applyFill="1" applyBorder="1" applyAlignment="1" applyProtection="1">
      <alignment horizontal="center" vertical="top" wrapText="1"/>
      <protection/>
    </xf>
    <xf numFmtId="0" fontId="4" fillId="34" borderId="29" xfId="0" applyFont="1" applyFill="1" applyBorder="1" applyAlignment="1" applyProtection="1">
      <alignment horizontal="center" vertical="top" wrapText="1"/>
      <protection/>
    </xf>
    <xf numFmtId="0" fontId="15" fillId="34" borderId="12" xfId="0" applyFont="1" applyFill="1" applyBorder="1" applyAlignment="1" applyProtection="1">
      <alignment horizontal="center" vertical="center"/>
      <protection/>
    </xf>
    <xf numFmtId="0" fontId="15" fillId="3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0" applyNumberFormat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6" fillId="34" borderId="26" xfId="0" applyFont="1" applyFill="1" applyBorder="1" applyAlignment="1">
      <alignment horizontal="center" vertical="center"/>
    </xf>
    <xf numFmtId="0" fontId="15" fillId="34" borderId="12" xfId="0" applyFont="1" applyFill="1" applyBorder="1" applyAlignment="1" applyProtection="1">
      <alignment horizontal="left" vertical="center" wrapText="1"/>
      <protection/>
    </xf>
    <xf numFmtId="0" fontId="15" fillId="34" borderId="26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vertical="center" wrapText="1"/>
      <protection/>
    </xf>
    <xf numFmtId="0" fontId="6" fillId="36" borderId="0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15" fillId="34" borderId="12" xfId="0" applyFont="1" applyFill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left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/>
    </xf>
    <xf numFmtId="0" fontId="15" fillId="34" borderId="16" xfId="0" applyFont="1" applyFill="1" applyBorder="1" applyAlignment="1" applyProtection="1">
      <alignment horizontal="center" vertical="center" wrapText="1"/>
      <protection/>
    </xf>
    <xf numFmtId="0" fontId="15" fillId="34" borderId="14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horizontal="center" vertical="center" wrapText="1"/>
      <protection/>
    </xf>
    <xf numFmtId="0" fontId="15" fillId="34" borderId="45" xfId="0" applyFont="1" applyFill="1" applyBorder="1" applyAlignment="1" applyProtection="1">
      <alignment horizontal="center" vertical="center" wrapText="1"/>
      <protection/>
    </xf>
    <xf numFmtId="0" fontId="4" fillId="33" borderId="52" xfId="0" applyFont="1" applyFill="1" applyBorder="1" applyAlignment="1" applyProtection="1">
      <alignment horizontal="left" vertical="top" wrapText="1"/>
      <protection locked="0"/>
    </xf>
    <xf numFmtId="0" fontId="4" fillId="33" borderId="53" xfId="0" applyFont="1" applyFill="1" applyBorder="1" applyAlignment="1" applyProtection="1">
      <alignment horizontal="left" vertical="top" wrapText="1"/>
      <protection locked="0"/>
    </xf>
    <xf numFmtId="0" fontId="0" fillId="33" borderId="53" xfId="0" applyFill="1" applyBorder="1" applyAlignment="1" applyProtection="1">
      <alignment horizontal="left" vertical="top" wrapText="1"/>
      <protection locked="0"/>
    </xf>
    <xf numFmtId="0" fontId="0" fillId="33" borderId="54" xfId="0" applyFill="1" applyBorder="1" applyAlignment="1" applyProtection="1">
      <alignment horizontal="left" vertical="top" wrapText="1"/>
      <protection locked="0"/>
    </xf>
    <xf numFmtId="0" fontId="15" fillId="34" borderId="11" xfId="0" applyFont="1" applyFill="1" applyBorder="1" applyAlignment="1" applyProtection="1">
      <alignment horizontal="center" vertical="center" wrapText="1"/>
      <protection/>
    </xf>
    <xf numFmtId="0" fontId="15" fillId="34" borderId="28" xfId="0" applyFont="1" applyFill="1" applyBorder="1" applyAlignment="1" applyProtection="1">
      <alignment horizontal="center" vertical="center" wrapText="1"/>
      <protection/>
    </xf>
    <xf numFmtId="0" fontId="15" fillId="34" borderId="17" xfId="0" applyFont="1" applyFill="1" applyBorder="1" applyAlignment="1" applyProtection="1">
      <alignment horizontal="center" vertical="center" wrapText="1"/>
      <protection/>
    </xf>
    <xf numFmtId="0" fontId="0" fillId="34" borderId="2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5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B20" sqref="B20:J20"/>
    </sheetView>
  </sheetViews>
  <sheetFormatPr defaultColWidth="0" defaultRowHeight="0" customHeight="1" zeroHeight="1"/>
  <cols>
    <col min="1" max="1" width="1.625" style="147" customWidth="1"/>
    <col min="2" max="2" width="13.75390625" style="150" customWidth="1"/>
    <col min="3" max="3" width="9.125" style="150" customWidth="1"/>
    <col min="4" max="4" width="8.00390625" style="150" customWidth="1"/>
    <col min="5" max="5" width="7.75390625" style="150" customWidth="1"/>
    <col min="6" max="6" width="17.625" style="150" customWidth="1"/>
    <col min="7" max="7" width="12.25390625" style="150" customWidth="1"/>
    <col min="8" max="8" width="6.25390625" style="150" customWidth="1"/>
    <col min="9" max="9" width="8.375" style="150" customWidth="1"/>
    <col min="10" max="10" width="10.375" style="150" customWidth="1"/>
    <col min="11" max="11" width="1.75390625" style="153" customWidth="1"/>
    <col min="12" max="16384" width="0" style="150" hidden="1" customWidth="1"/>
  </cols>
  <sheetData>
    <row r="1" spans="1:11" s="147" customFormat="1" ht="14.2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65"/>
    </row>
    <row r="2" spans="1:11" ht="27.75" customHeight="1" thickBot="1">
      <c r="A2" s="146"/>
      <c r="B2" s="394"/>
      <c r="C2" s="148"/>
      <c r="D2" s="148"/>
      <c r="E2" s="148"/>
      <c r="F2" s="148"/>
      <c r="G2" s="149"/>
      <c r="H2" s="149"/>
      <c r="I2" s="149"/>
      <c r="J2" s="149"/>
      <c r="K2" s="65"/>
    </row>
    <row r="3" spans="1:11" ht="27" customHeight="1" thickBot="1">
      <c r="A3" s="146"/>
      <c r="B3" s="394"/>
      <c r="C3" s="148"/>
      <c r="D3" s="148"/>
      <c r="E3" s="148"/>
      <c r="F3" s="148"/>
      <c r="G3" s="149"/>
      <c r="H3" s="395" t="s">
        <v>17</v>
      </c>
      <c r="I3" s="396"/>
      <c r="J3" s="397"/>
      <c r="K3" s="65"/>
    </row>
    <row r="4" spans="1:11" ht="12.75">
      <c r="A4" s="146"/>
      <c r="B4" s="149"/>
      <c r="C4" s="155"/>
      <c r="D4" s="155"/>
      <c r="E4" s="155"/>
      <c r="F4" s="155"/>
      <c r="G4" s="149"/>
      <c r="H4" s="149"/>
      <c r="I4" s="149"/>
      <c r="J4" s="149"/>
      <c r="K4" s="65"/>
    </row>
    <row r="5" spans="1:11" ht="12.75">
      <c r="A5" s="146"/>
      <c r="B5" s="41" t="s">
        <v>18</v>
      </c>
      <c r="C5" s="40"/>
      <c r="D5" s="40"/>
      <c r="E5" s="155"/>
      <c r="F5" s="155"/>
      <c r="G5" s="149"/>
      <c r="H5" s="149"/>
      <c r="I5" s="149"/>
      <c r="J5" s="149"/>
      <c r="K5" s="65"/>
    </row>
    <row r="6" spans="1:11" ht="15">
      <c r="A6" s="146"/>
      <c r="B6" s="41" t="s">
        <v>9</v>
      </c>
      <c r="C6" s="40"/>
      <c r="D6" s="40"/>
      <c r="E6" s="152"/>
      <c r="F6" s="152"/>
      <c r="G6" s="160"/>
      <c r="H6" s="41" t="s">
        <v>8</v>
      </c>
      <c r="I6" s="40"/>
      <c r="J6" s="63"/>
      <c r="K6" s="65"/>
    </row>
    <row r="7" spans="1:11" ht="13.5" customHeight="1">
      <c r="A7" s="146"/>
      <c r="B7" s="152"/>
      <c r="C7" s="152"/>
      <c r="D7" s="152"/>
      <c r="E7" s="152"/>
      <c r="F7" s="152"/>
      <c r="G7" s="161"/>
      <c r="H7" s="41" t="s">
        <v>320</v>
      </c>
      <c r="I7" s="40"/>
      <c r="J7" s="348"/>
      <c r="K7" s="65"/>
    </row>
    <row r="8" spans="1:11" ht="12.75">
      <c r="A8" s="146"/>
      <c r="B8" s="398" t="s">
        <v>224</v>
      </c>
      <c r="C8" s="398"/>
      <c r="D8" s="398"/>
      <c r="E8" s="398"/>
      <c r="F8" s="398"/>
      <c r="G8" s="398"/>
      <c r="H8" s="41" t="s">
        <v>10</v>
      </c>
      <c r="I8" s="40"/>
      <c r="J8" s="63"/>
      <c r="K8" s="65"/>
    </row>
    <row r="9" spans="1:14" ht="13.5" customHeight="1">
      <c r="A9" s="146"/>
      <c r="B9" s="163" t="s">
        <v>16</v>
      </c>
      <c r="C9" s="163"/>
      <c r="D9" s="163"/>
      <c r="E9" s="163"/>
      <c r="F9" s="163"/>
      <c r="G9" s="163"/>
      <c r="H9" s="41" t="s">
        <v>225</v>
      </c>
      <c r="I9" s="40"/>
      <c r="J9" s="63"/>
      <c r="K9" s="58"/>
      <c r="L9" s="63"/>
      <c r="M9" s="63"/>
      <c r="N9" s="63"/>
    </row>
    <row r="10" spans="1:14" ht="12.75">
      <c r="A10" s="146"/>
      <c r="B10" s="163" t="s">
        <v>217</v>
      </c>
      <c r="C10" s="163"/>
      <c r="D10" s="163"/>
      <c r="E10" s="163"/>
      <c r="F10" s="163"/>
      <c r="G10" s="163"/>
      <c r="H10" s="41"/>
      <c r="I10" s="40"/>
      <c r="J10" s="63"/>
      <c r="K10" s="58"/>
      <c r="L10" s="63"/>
      <c r="M10" s="63"/>
      <c r="N10" s="63"/>
    </row>
    <row r="11" spans="1:14" ht="12.75" customHeight="1">
      <c r="A11" s="146"/>
      <c r="B11" s="398" t="s">
        <v>218</v>
      </c>
      <c r="C11" s="398"/>
      <c r="D11" s="398"/>
      <c r="E11" s="398"/>
      <c r="F11" s="398"/>
      <c r="G11" s="162"/>
      <c r="H11" s="399" t="s">
        <v>19</v>
      </c>
      <c r="I11" s="400"/>
      <c r="J11" s="401"/>
      <c r="K11" s="58"/>
      <c r="L11" s="63"/>
      <c r="M11" s="63"/>
      <c r="N11" s="63"/>
    </row>
    <row r="12" spans="1:14" ht="14.25">
      <c r="A12" s="146"/>
      <c r="B12" s="163"/>
      <c r="C12" s="163"/>
      <c r="D12" s="163"/>
      <c r="E12" s="163"/>
      <c r="F12" s="163"/>
      <c r="G12" s="163"/>
      <c r="H12" s="402" t="s">
        <v>411</v>
      </c>
      <c r="I12" s="403"/>
      <c r="J12" s="404"/>
      <c r="K12" s="58"/>
      <c r="L12" s="63"/>
      <c r="M12" s="63"/>
      <c r="N12" s="63"/>
    </row>
    <row r="13" spans="1:11" ht="15">
      <c r="A13" s="146"/>
      <c r="B13" s="163" t="s">
        <v>11</v>
      </c>
      <c r="C13" s="163"/>
      <c r="D13" s="163"/>
      <c r="E13" s="163"/>
      <c r="F13" s="163"/>
      <c r="G13" s="164"/>
      <c r="H13" s="168"/>
      <c r="I13" s="168"/>
      <c r="J13" s="161"/>
      <c r="K13" s="65"/>
    </row>
    <row r="14" spans="1:11" ht="15">
      <c r="A14" s="146"/>
      <c r="B14" s="33" t="s">
        <v>13</v>
      </c>
      <c r="C14" s="163"/>
      <c r="D14" s="163"/>
      <c r="E14" s="163"/>
      <c r="F14" s="163"/>
      <c r="G14" s="169" t="s">
        <v>12</v>
      </c>
      <c r="H14" s="405" t="s">
        <v>412</v>
      </c>
      <c r="I14" s="406"/>
      <c r="J14" s="407"/>
      <c r="K14" s="65"/>
    </row>
    <row r="15" spans="1:11" ht="27" customHeight="1">
      <c r="A15" s="146"/>
      <c r="B15" s="164" t="s">
        <v>14</v>
      </c>
      <c r="C15" s="164"/>
      <c r="D15" s="164"/>
      <c r="E15" s="164"/>
      <c r="F15" s="164"/>
      <c r="G15" s="164"/>
      <c r="H15" s="165"/>
      <c r="I15" s="165"/>
      <c r="J15" s="165"/>
      <c r="K15" s="65"/>
    </row>
    <row r="16" spans="1:11" ht="15" customHeight="1">
      <c r="A16" s="146"/>
      <c r="B16" s="164" t="s">
        <v>15</v>
      </c>
      <c r="C16" s="164"/>
      <c r="D16" s="164"/>
      <c r="E16" s="164"/>
      <c r="F16" s="408" t="s">
        <v>7</v>
      </c>
      <c r="G16" s="409"/>
      <c r="H16" s="405"/>
      <c r="I16" s="406"/>
      <c r="J16" s="407"/>
      <c r="K16" s="65"/>
    </row>
    <row r="17" spans="1:11" ht="23.25" customHeight="1">
      <c r="A17" s="146"/>
      <c r="B17" s="155"/>
      <c r="C17" s="149"/>
      <c r="D17" s="149"/>
      <c r="E17" s="149"/>
      <c r="F17" s="149"/>
      <c r="G17" s="149"/>
      <c r="H17" s="149"/>
      <c r="I17" s="149"/>
      <c r="J17" s="149"/>
      <c r="K17" s="65"/>
    </row>
    <row r="18" spans="1:11" ht="12.75">
      <c r="A18" s="146"/>
      <c r="B18" s="155"/>
      <c r="C18" s="149"/>
      <c r="D18" s="149"/>
      <c r="E18" s="149"/>
      <c r="F18" s="149"/>
      <c r="G18" s="149"/>
      <c r="H18" s="149"/>
      <c r="I18" s="149"/>
      <c r="J18" s="149"/>
      <c r="K18" s="65"/>
    </row>
    <row r="19" spans="1:11" ht="20.25">
      <c r="A19" s="146"/>
      <c r="B19" s="379"/>
      <c r="C19" s="380"/>
      <c r="D19" s="380"/>
      <c r="E19" s="380"/>
      <c r="F19" s="380"/>
      <c r="G19" s="380"/>
      <c r="H19" s="380"/>
      <c r="I19" s="380"/>
      <c r="J19" s="380"/>
      <c r="K19" s="65"/>
    </row>
    <row r="20" spans="1:11" ht="20.25">
      <c r="A20" s="146"/>
      <c r="B20" s="379"/>
      <c r="C20" s="380"/>
      <c r="D20" s="380"/>
      <c r="E20" s="380"/>
      <c r="F20" s="380"/>
      <c r="G20" s="380"/>
      <c r="H20" s="380"/>
      <c r="I20" s="380"/>
      <c r="J20" s="380"/>
      <c r="K20" s="65"/>
    </row>
    <row r="21" spans="1:11" ht="22.5" customHeight="1">
      <c r="A21" s="146"/>
      <c r="B21" s="379" t="s">
        <v>5</v>
      </c>
      <c r="C21" s="380"/>
      <c r="D21" s="380"/>
      <c r="E21" s="380"/>
      <c r="F21" s="380"/>
      <c r="G21" s="380"/>
      <c r="H21" s="380"/>
      <c r="I21" s="380"/>
      <c r="J21" s="380"/>
      <c r="K21" s="65"/>
    </row>
    <row r="22" spans="1:11" ht="20.25">
      <c r="A22" s="146"/>
      <c r="B22" s="379" t="s">
        <v>216</v>
      </c>
      <c r="C22" s="380"/>
      <c r="D22" s="380"/>
      <c r="E22" s="380"/>
      <c r="F22" s="380"/>
      <c r="G22" s="380"/>
      <c r="H22" s="380"/>
      <c r="I22" s="380"/>
      <c r="J22" s="380"/>
      <c r="K22" s="65"/>
    </row>
    <row r="23" spans="1:11" ht="20.25">
      <c r="A23" s="146"/>
      <c r="B23" s="379" t="s">
        <v>6</v>
      </c>
      <c r="C23" s="379"/>
      <c r="D23" s="379"/>
      <c r="E23" s="379"/>
      <c r="F23" s="379"/>
      <c r="G23" s="379"/>
      <c r="H23" s="379"/>
      <c r="I23" s="379"/>
      <c r="J23" s="379"/>
      <c r="K23" s="65"/>
    </row>
    <row r="24" spans="1:11" ht="20.25">
      <c r="A24" s="146"/>
      <c r="B24" s="170"/>
      <c r="C24" s="171"/>
      <c r="D24" s="171"/>
      <c r="E24" s="172"/>
      <c r="F24" s="173">
        <v>2014</v>
      </c>
      <c r="G24" s="171"/>
      <c r="H24" s="171"/>
      <c r="I24" s="171"/>
      <c r="J24" s="171"/>
      <c r="K24" s="65"/>
    </row>
    <row r="25" spans="1:11" ht="12.75">
      <c r="A25" s="146"/>
      <c r="B25" s="149"/>
      <c r="C25" s="149"/>
      <c r="D25" s="149"/>
      <c r="E25" s="149"/>
      <c r="F25" s="149"/>
      <c r="G25" s="149"/>
      <c r="H25" s="149"/>
      <c r="I25" s="149"/>
      <c r="J25" s="149"/>
      <c r="K25" s="65"/>
    </row>
    <row r="26" spans="1:11" ht="12.75">
      <c r="A26" s="146"/>
      <c r="B26" s="149"/>
      <c r="C26" s="149"/>
      <c r="D26" s="149"/>
      <c r="E26" s="149"/>
      <c r="F26" s="149"/>
      <c r="G26" s="149"/>
      <c r="H26" s="149"/>
      <c r="I26" s="149"/>
      <c r="J26" s="149"/>
      <c r="K26" s="65"/>
    </row>
    <row r="27" spans="1:11" ht="15">
      <c r="A27" s="146"/>
      <c r="B27" s="151"/>
      <c r="C27" s="148"/>
      <c r="D27" s="148"/>
      <c r="E27" s="148"/>
      <c r="F27" s="158"/>
      <c r="G27" s="371"/>
      <c r="H27" s="371"/>
      <c r="I27" s="148"/>
      <c r="J27" s="148"/>
      <c r="K27" s="65"/>
    </row>
    <row r="28" spans="1:11" ht="15">
      <c r="A28" s="146"/>
      <c r="B28" s="151"/>
      <c r="C28" s="148"/>
      <c r="D28" s="148"/>
      <c r="E28" s="148"/>
      <c r="F28" s="158"/>
      <c r="G28" s="157"/>
      <c r="H28" s="157"/>
      <c r="I28" s="148"/>
      <c r="J28" s="148"/>
      <c r="K28" s="65"/>
    </row>
    <row r="29" spans="1:11" ht="43.5" customHeight="1">
      <c r="A29" s="146"/>
      <c r="B29" s="390"/>
      <c r="C29" s="390"/>
      <c r="D29" s="390"/>
      <c r="E29" s="390"/>
      <c r="F29" s="390"/>
      <c r="G29" s="390"/>
      <c r="H29" s="390"/>
      <c r="I29" s="390"/>
      <c r="J29" s="390"/>
      <c r="K29" s="65"/>
    </row>
    <row r="30" spans="1:11" ht="14.25" customHeight="1">
      <c r="A30" s="146"/>
      <c r="B30" s="152"/>
      <c r="C30" s="152"/>
      <c r="D30" s="152"/>
      <c r="E30" s="152"/>
      <c r="F30" s="152"/>
      <c r="G30" s="161"/>
      <c r="H30" s="161"/>
      <c r="I30" s="161"/>
      <c r="J30" s="161"/>
      <c r="K30" s="65"/>
    </row>
    <row r="31" spans="1:11" ht="33.75" customHeight="1">
      <c r="A31" s="146"/>
      <c r="B31" s="391"/>
      <c r="C31" s="391"/>
      <c r="D31" s="391"/>
      <c r="E31" s="391"/>
      <c r="F31" s="391"/>
      <c r="G31" s="391"/>
      <c r="H31" s="391"/>
      <c r="I31" s="391"/>
      <c r="J31" s="391"/>
      <c r="K31" s="65"/>
    </row>
    <row r="32" spans="1:11" ht="10.5" customHeight="1" thickBot="1">
      <c r="A32" s="146"/>
      <c r="B32" s="152"/>
      <c r="C32" s="161"/>
      <c r="D32" s="161"/>
      <c r="E32" s="161"/>
      <c r="F32" s="161"/>
      <c r="G32" s="161"/>
      <c r="H32" s="161"/>
      <c r="I32" s="161"/>
      <c r="J32" s="161"/>
      <c r="K32" s="65"/>
    </row>
    <row r="33" spans="1:11" ht="19.5" customHeight="1">
      <c r="A33" s="146"/>
      <c r="B33" s="372" t="s">
        <v>0</v>
      </c>
      <c r="C33" s="248" t="s">
        <v>1</v>
      </c>
      <c r="D33" s="249"/>
      <c r="E33" s="381"/>
      <c r="F33" s="381"/>
      <c r="G33" s="381"/>
      <c r="H33" s="381"/>
      <c r="I33" s="382"/>
      <c r="J33" s="383"/>
      <c r="K33" s="65"/>
    </row>
    <row r="34" spans="1:11" ht="19.5" customHeight="1">
      <c r="A34" s="146"/>
      <c r="B34" s="373"/>
      <c r="C34" s="250" t="s">
        <v>2</v>
      </c>
      <c r="D34" s="251"/>
      <c r="E34" s="384"/>
      <c r="F34" s="385"/>
      <c r="G34" s="385"/>
      <c r="H34" s="385"/>
      <c r="I34" s="386"/>
      <c r="J34" s="387"/>
      <c r="K34" s="65"/>
    </row>
    <row r="35" spans="1:11" ht="19.5" customHeight="1">
      <c r="A35" s="146"/>
      <c r="B35" s="373"/>
      <c r="C35" s="252" t="s">
        <v>3</v>
      </c>
      <c r="D35" s="253"/>
      <c r="E35" s="388"/>
      <c r="F35" s="385"/>
      <c r="G35" s="385"/>
      <c r="H35" s="385"/>
      <c r="I35" s="386"/>
      <c r="J35" s="387"/>
      <c r="K35" s="65"/>
    </row>
    <row r="36" spans="1:11" ht="19.5" customHeight="1" thickBot="1">
      <c r="A36" s="146"/>
      <c r="B36" s="374"/>
      <c r="C36" s="254" t="s">
        <v>4</v>
      </c>
      <c r="D36" s="255"/>
      <c r="E36" s="375"/>
      <c r="F36" s="376"/>
      <c r="G36" s="376"/>
      <c r="H36" s="376"/>
      <c r="I36" s="377"/>
      <c r="J36" s="378"/>
      <c r="K36" s="65"/>
    </row>
    <row r="37" spans="1:11" ht="18.75" customHeight="1">
      <c r="A37" s="146"/>
      <c r="B37" s="392"/>
      <c r="C37" s="167"/>
      <c r="D37" s="167"/>
      <c r="E37" s="370"/>
      <c r="F37" s="370"/>
      <c r="G37" s="370"/>
      <c r="H37" s="370"/>
      <c r="I37" s="371"/>
      <c r="J37" s="371"/>
      <c r="K37" s="65"/>
    </row>
    <row r="38" spans="1:11" ht="18.75" customHeight="1">
      <c r="A38" s="146"/>
      <c r="B38" s="392"/>
      <c r="C38" s="166"/>
      <c r="D38" s="166"/>
      <c r="E38" s="370"/>
      <c r="F38" s="370"/>
      <c r="G38" s="370"/>
      <c r="H38" s="370"/>
      <c r="I38" s="371"/>
      <c r="J38" s="371"/>
      <c r="K38" s="65"/>
    </row>
    <row r="39" spans="1:11" ht="18.75" customHeight="1">
      <c r="A39" s="146"/>
      <c r="B39" s="392"/>
      <c r="C39" s="167"/>
      <c r="D39" s="167"/>
      <c r="E39" s="370"/>
      <c r="F39" s="370"/>
      <c r="G39" s="370"/>
      <c r="H39" s="370"/>
      <c r="I39" s="370"/>
      <c r="J39" s="370"/>
      <c r="K39" s="65"/>
    </row>
    <row r="40" spans="1:11" ht="18.75" customHeight="1">
      <c r="A40" s="146"/>
      <c r="B40" s="392"/>
      <c r="C40" s="167"/>
      <c r="D40" s="167"/>
      <c r="E40" s="370"/>
      <c r="F40" s="370"/>
      <c r="G40" s="370"/>
      <c r="H40" s="370"/>
      <c r="I40" s="370"/>
      <c r="J40" s="370"/>
      <c r="K40" s="65"/>
    </row>
    <row r="41" spans="1:11" ht="12" customHeight="1">
      <c r="A41" s="146"/>
      <c r="B41" s="389"/>
      <c r="C41" s="389"/>
      <c r="D41" s="148"/>
      <c r="E41" s="148"/>
      <c r="F41" s="159"/>
      <c r="G41" s="393"/>
      <c r="H41" s="393"/>
      <c r="I41" s="393"/>
      <c r="J41" s="393"/>
      <c r="K41" s="65"/>
    </row>
    <row r="42" ht="0" customHeight="1" hidden="1"/>
    <row r="43" ht="0" customHeight="1" hidden="1"/>
  </sheetData>
  <sheetProtection/>
  <mergeCells count="29"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20:J20"/>
    <mergeCell ref="B19:J19"/>
    <mergeCell ref="E35:J35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2:J22"/>
    <mergeCell ref="B23:J23"/>
    <mergeCell ref="E33:J33"/>
    <mergeCell ref="E34:J34"/>
  </mergeCells>
  <dataValidations count="1">
    <dataValidation operator="equal" allowBlank="1" showInputMessage="1" showErrorMessage="1" sqref="H16 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90" zoomScaleNormal="90" zoomScalePageLayoutView="0" workbookViewId="0" topLeftCell="A1">
      <selection activeCell="N13" sqref="N13"/>
    </sheetView>
  </sheetViews>
  <sheetFormatPr defaultColWidth="0" defaultRowHeight="12.75" zeroHeight="1"/>
  <cols>
    <col min="1" max="1" width="3.75390625" style="2" customWidth="1"/>
    <col min="2" max="2" width="14.875" style="4" customWidth="1"/>
    <col min="3" max="3" width="16.75390625" style="4" customWidth="1"/>
    <col min="4" max="4" width="5.75390625" style="4" customWidth="1"/>
    <col min="5" max="5" width="6.75390625" style="10" customWidth="1"/>
    <col min="6" max="6" width="11.625" style="10" customWidth="1"/>
    <col min="7" max="7" width="9.75390625" style="10" customWidth="1"/>
    <col min="8" max="8" width="8.75390625" style="10" customWidth="1"/>
    <col min="9" max="9" width="10.75390625" style="10" customWidth="1"/>
    <col min="10" max="10" width="9.875" style="4" customWidth="1"/>
    <col min="11" max="11" width="9.00390625" style="198" customWidth="1"/>
    <col min="12" max="12" width="2.125" style="198" customWidth="1"/>
    <col min="13" max="13" width="6.25390625" style="198" customWidth="1"/>
    <col min="14" max="14" width="22.625" style="198" customWidth="1"/>
    <col min="15" max="15" width="2.375" style="267" customWidth="1"/>
    <col min="16" max="20" width="3.25390625" style="2" hidden="1" customWidth="1"/>
    <col min="21" max="16384" width="9.125" style="2" hidden="1" customWidth="1"/>
  </cols>
  <sheetData>
    <row r="1" spans="2:14" ht="13.5" customHeight="1">
      <c r="B1" s="11"/>
      <c r="C1" s="11"/>
      <c r="D1" s="11"/>
      <c r="E1" s="12"/>
      <c r="F1" s="12"/>
      <c r="G1" s="12"/>
      <c r="H1" s="12"/>
      <c r="I1" s="12"/>
      <c r="J1" s="154"/>
      <c r="K1" s="257"/>
      <c r="L1" s="257"/>
      <c r="M1" s="257"/>
      <c r="N1" s="154" t="s">
        <v>315</v>
      </c>
    </row>
    <row r="2" spans="2:14" ht="6" customHeight="1" hidden="1">
      <c r="B2" s="11"/>
      <c r="C2" s="11"/>
      <c r="D2" s="11"/>
      <c r="E2" s="12"/>
      <c r="F2" s="12"/>
      <c r="G2" s="12"/>
      <c r="H2" s="12"/>
      <c r="I2" s="12"/>
      <c r="J2" s="11"/>
      <c r="K2" s="258"/>
      <c r="L2" s="258"/>
      <c r="M2" s="258"/>
      <c r="N2" s="258"/>
    </row>
    <row r="3" spans="2:14" ht="12.75" hidden="1">
      <c r="B3" s="11"/>
      <c r="C3" s="11"/>
      <c r="D3" s="11"/>
      <c r="E3" s="12"/>
      <c r="F3" s="12"/>
      <c r="G3" s="12"/>
      <c r="H3" s="12"/>
      <c r="I3" s="196"/>
      <c r="J3" s="11"/>
      <c r="K3" s="258"/>
      <c r="L3" s="258"/>
      <c r="M3" s="258"/>
      <c r="N3" s="258"/>
    </row>
    <row r="4" spans="2:14" ht="15.75" customHeight="1" hidden="1">
      <c r="B4" s="11"/>
      <c r="C4" s="11"/>
      <c r="D4" s="11"/>
      <c r="E4" s="12"/>
      <c r="F4" s="12"/>
      <c r="G4" s="12"/>
      <c r="H4" s="12"/>
      <c r="I4" s="12"/>
      <c r="J4" s="11"/>
      <c r="K4" s="258"/>
      <c r="L4" s="258"/>
      <c r="M4" s="258"/>
      <c r="N4" s="258"/>
    </row>
    <row r="5" spans="2:15" s="13" customFormat="1" ht="22.5" customHeight="1">
      <c r="B5" s="105" t="s">
        <v>187</v>
      </c>
      <c r="C5" s="11"/>
      <c r="D5" s="11"/>
      <c r="E5" s="12"/>
      <c r="F5" s="12"/>
      <c r="G5" s="12"/>
      <c r="H5" s="12"/>
      <c r="I5" s="12"/>
      <c r="J5" s="11"/>
      <c r="K5" s="258"/>
      <c r="L5" s="258"/>
      <c r="M5" s="258"/>
      <c r="N5" s="270"/>
      <c r="O5" s="268"/>
    </row>
    <row r="6" spans="2:14" ht="38.25" customHeight="1">
      <c r="B6" s="3"/>
      <c r="C6" s="3" t="s">
        <v>22</v>
      </c>
      <c r="D6" s="445" t="s">
        <v>316</v>
      </c>
      <c r="E6" s="446"/>
      <c r="F6" s="447"/>
      <c r="G6" s="445" t="s">
        <v>285</v>
      </c>
      <c r="H6" s="465"/>
      <c r="I6" s="460" t="s">
        <v>383</v>
      </c>
      <c r="J6" s="460"/>
      <c r="K6" s="460"/>
      <c r="L6" s="38"/>
      <c r="M6" s="259"/>
      <c r="N6" s="259"/>
    </row>
    <row r="7" spans="2:14" ht="18" customHeight="1">
      <c r="B7" s="6" t="s">
        <v>20</v>
      </c>
      <c r="C7" s="6" t="s">
        <v>21</v>
      </c>
      <c r="D7" s="427">
        <v>1</v>
      </c>
      <c r="E7" s="448"/>
      <c r="F7" s="449"/>
      <c r="G7" s="427">
        <v>2</v>
      </c>
      <c r="H7" s="466"/>
      <c r="I7" s="461">
        <v>3</v>
      </c>
      <c r="J7" s="462"/>
      <c r="K7" s="463"/>
      <c r="L7" s="28"/>
      <c r="M7" s="323"/>
      <c r="N7" s="271" t="s">
        <v>321</v>
      </c>
    </row>
    <row r="8" spans="2:15" ht="27" customHeight="1">
      <c r="B8" s="317" t="s">
        <v>24</v>
      </c>
      <c r="C8" s="6">
        <v>71</v>
      </c>
      <c r="D8" s="423">
        <v>55817</v>
      </c>
      <c r="E8" s="424"/>
      <c r="F8" s="425"/>
      <c r="G8" s="450">
        <v>7736</v>
      </c>
      <c r="H8" s="451"/>
      <c r="I8" s="464">
        <v>44395</v>
      </c>
      <c r="J8" s="464"/>
      <c r="K8" s="464"/>
      <c r="L8" s="196"/>
      <c r="M8" s="350" t="s">
        <v>410</v>
      </c>
      <c r="N8" s="324" t="s">
        <v>322</v>
      </c>
      <c r="O8" s="268"/>
    </row>
    <row r="9" spans="2:15" ht="37.5" customHeight="1">
      <c r="B9" s="317" t="s">
        <v>25</v>
      </c>
      <c r="C9" s="6">
        <v>72</v>
      </c>
      <c r="D9" s="423">
        <v>808</v>
      </c>
      <c r="E9" s="424"/>
      <c r="F9" s="425"/>
      <c r="G9" s="443">
        <v>3779</v>
      </c>
      <c r="H9" s="444"/>
      <c r="I9" s="442">
        <v>4138</v>
      </c>
      <c r="J9" s="442"/>
      <c r="K9" s="442"/>
      <c r="L9" s="326"/>
      <c r="M9" s="410" t="s">
        <v>323</v>
      </c>
      <c r="N9" s="411"/>
      <c r="O9" s="269"/>
    </row>
    <row r="10" spans="2:14" ht="28.5" customHeight="1">
      <c r="B10" s="105" t="s">
        <v>205</v>
      </c>
      <c r="C10" s="14"/>
      <c r="D10" s="14"/>
      <c r="E10" s="14"/>
      <c r="F10" s="14"/>
      <c r="G10" s="14"/>
      <c r="H10" s="14"/>
      <c r="I10" s="14"/>
      <c r="J10" s="14"/>
      <c r="K10" s="261"/>
      <c r="L10" s="261"/>
      <c r="M10" s="261"/>
      <c r="N10" s="261"/>
    </row>
    <row r="11" spans="2:14" ht="28.5" customHeight="1">
      <c r="B11" s="329"/>
      <c r="C11" s="330"/>
      <c r="D11" s="420" t="s">
        <v>22</v>
      </c>
      <c r="E11" s="420" t="s">
        <v>26</v>
      </c>
      <c r="F11" s="454" t="s">
        <v>372</v>
      </c>
      <c r="G11" s="454"/>
      <c r="H11" s="454"/>
      <c r="I11" s="454"/>
      <c r="J11" s="454"/>
      <c r="K11" s="455"/>
      <c r="L11" s="325"/>
      <c r="M11" s="259"/>
      <c r="N11" s="259"/>
    </row>
    <row r="12" spans="2:14" ht="18" customHeight="1">
      <c r="B12" s="331"/>
      <c r="C12" s="332"/>
      <c r="D12" s="421"/>
      <c r="E12" s="421"/>
      <c r="F12" s="455" t="s">
        <v>373</v>
      </c>
      <c r="G12" s="420" t="s">
        <v>374</v>
      </c>
      <c r="H12" s="417" t="s">
        <v>375</v>
      </c>
      <c r="I12" s="418"/>
      <c r="J12" s="418"/>
      <c r="K12" s="419"/>
      <c r="L12" s="260"/>
      <c r="M12" s="260"/>
      <c r="N12" s="260"/>
    </row>
    <row r="13" spans="2:14" ht="39" customHeight="1">
      <c r="B13" s="333"/>
      <c r="C13" s="334"/>
      <c r="D13" s="422"/>
      <c r="E13" s="422"/>
      <c r="F13" s="456"/>
      <c r="G13" s="422"/>
      <c r="H13" s="335" t="s">
        <v>376</v>
      </c>
      <c r="I13" s="335" t="s">
        <v>377</v>
      </c>
      <c r="J13" s="335" t="s">
        <v>378</v>
      </c>
      <c r="K13" s="3" t="s">
        <v>379</v>
      </c>
      <c r="L13" s="196"/>
      <c r="M13" s="327"/>
      <c r="N13" s="328"/>
    </row>
    <row r="14" spans="2:14" ht="38.25" customHeight="1">
      <c r="B14" s="440" t="s">
        <v>20</v>
      </c>
      <c r="C14" s="441"/>
      <c r="D14" s="336" t="s">
        <v>21</v>
      </c>
      <c r="E14" s="336">
        <v>1</v>
      </c>
      <c r="F14" s="336">
        <v>2</v>
      </c>
      <c r="G14" s="337">
        <v>3</v>
      </c>
      <c r="H14" s="336">
        <v>4</v>
      </c>
      <c r="I14" s="336">
        <v>5</v>
      </c>
      <c r="J14" s="336">
        <v>6</v>
      </c>
      <c r="K14" s="6">
        <v>7</v>
      </c>
      <c r="L14" s="196"/>
      <c r="M14" s="327"/>
      <c r="N14" s="328"/>
    </row>
    <row r="15" spans="2:14" ht="37.5" customHeight="1">
      <c r="B15" s="457" t="s">
        <v>380</v>
      </c>
      <c r="C15" s="338" t="s">
        <v>226</v>
      </c>
      <c r="D15" s="339">
        <v>73</v>
      </c>
      <c r="E15" s="340">
        <v>46</v>
      </c>
      <c r="F15" s="340">
        <v>0</v>
      </c>
      <c r="G15" s="340">
        <v>0</v>
      </c>
      <c r="H15" s="340">
        <v>45</v>
      </c>
      <c r="I15" s="340">
        <v>1</v>
      </c>
      <c r="J15" s="340">
        <v>0</v>
      </c>
      <c r="K15" s="340">
        <v>0</v>
      </c>
      <c r="L15" s="196"/>
      <c r="M15" s="356"/>
      <c r="N15" s="369"/>
    </row>
    <row r="16" spans="2:14" ht="38.25" customHeight="1">
      <c r="B16" s="458"/>
      <c r="C16" s="341" t="s">
        <v>94</v>
      </c>
      <c r="D16" s="339" t="s">
        <v>95</v>
      </c>
      <c r="E16" s="340">
        <v>39</v>
      </c>
      <c r="F16" s="340">
        <v>5</v>
      </c>
      <c r="G16" s="340">
        <v>2</v>
      </c>
      <c r="H16" s="340">
        <v>32</v>
      </c>
      <c r="I16" s="340">
        <v>4</v>
      </c>
      <c r="J16" s="340">
        <v>1</v>
      </c>
      <c r="K16" s="340">
        <v>2</v>
      </c>
      <c r="L16" s="196"/>
      <c r="M16" s="356"/>
      <c r="N16" s="369"/>
    </row>
    <row r="17" spans="2:14" ht="36.75" customHeight="1">
      <c r="B17" s="458"/>
      <c r="C17" s="341" t="s">
        <v>227</v>
      </c>
      <c r="D17" s="339">
        <v>74</v>
      </c>
      <c r="E17" s="340">
        <v>153</v>
      </c>
      <c r="F17" s="340">
        <v>93</v>
      </c>
      <c r="G17" s="340">
        <v>6</v>
      </c>
      <c r="H17" s="340">
        <v>24</v>
      </c>
      <c r="I17" s="340">
        <v>35</v>
      </c>
      <c r="J17" s="340">
        <v>44</v>
      </c>
      <c r="K17" s="340">
        <v>46</v>
      </c>
      <c r="L17" s="196"/>
      <c r="M17" s="356"/>
      <c r="N17" s="369"/>
    </row>
    <row r="18" spans="2:14" ht="37.5" customHeight="1">
      <c r="B18" s="458"/>
      <c r="C18" s="341" t="s">
        <v>228</v>
      </c>
      <c r="D18" s="339">
        <v>75</v>
      </c>
      <c r="E18" s="340">
        <v>19</v>
      </c>
      <c r="F18" s="340">
        <v>5</v>
      </c>
      <c r="G18" s="340">
        <v>1</v>
      </c>
      <c r="H18" s="340">
        <v>8</v>
      </c>
      <c r="I18" s="340">
        <v>7</v>
      </c>
      <c r="J18" s="340">
        <v>2</v>
      </c>
      <c r="K18" s="340">
        <v>2</v>
      </c>
      <c r="L18" s="196"/>
      <c r="M18" s="356"/>
      <c r="N18" s="369"/>
    </row>
    <row r="19" spans="2:14" ht="39" customHeight="1">
      <c r="B19" s="458"/>
      <c r="C19" s="341" t="s">
        <v>229</v>
      </c>
      <c r="D19" s="339">
        <v>76</v>
      </c>
      <c r="E19" s="340">
        <v>267</v>
      </c>
      <c r="F19" s="340">
        <v>182</v>
      </c>
      <c r="G19" s="340">
        <v>4</v>
      </c>
      <c r="H19" s="340">
        <v>37</v>
      </c>
      <c r="I19" s="340">
        <v>57</v>
      </c>
      <c r="J19" s="340">
        <v>71</v>
      </c>
      <c r="K19" s="340">
        <v>97</v>
      </c>
      <c r="L19" s="196"/>
      <c r="M19" s="356"/>
      <c r="N19" s="369"/>
    </row>
    <row r="20" spans="2:14" ht="39" customHeight="1">
      <c r="B20" s="459"/>
      <c r="C20" s="338" t="s">
        <v>381</v>
      </c>
      <c r="D20" s="339">
        <v>77</v>
      </c>
      <c r="E20" s="340">
        <v>25</v>
      </c>
      <c r="F20" s="340">
        <v>1</v>
      </c>
      <c r="G20" s="340">
        <v>0</v>
      </c>
      <c r="H20" s="340">
        <v>24</v>
      </c>
      <c r="I20" s="340">
        <v>1</v>
      </c>
      <c r="J20" s="340">
        <v>0</v>
      </c>
      <c r="K20" s="340">
        <v>0</v>
      </c>
      <c r="L20" s="196"/>
      <c r="M20" s="356"/>
      <c r="N20" s="369"/>
    </row>
    <row r="21" spans="2:14" ht="39" customHeight="1">
      <c r="B21" s="452" t="s">
        <v>382</v>
      </c>
      <c r="C21" s="453"/>
      <c r="D21" s="339">
        <v>78</v>
      </c>
      <c r="E21" s="340">
        <v>36</v>
      </c>
      <c r="F21" s="340">
        <v>18</v>
      </c>
      <c r="G21" s="340">
        <v>1</v>
      </c>
      <c r="H21" s="340">
        <v>7</v>
      </c>
      <c r="I21" s="340">
        <v>8</v>
      </c>
      <c r="J21" s="340">
        <v>8</v>
      </c>
      <c r="K21" s="340">
        <v>13</v>
      </c>
      <c r="L21" s="196"/>
      <c r="M21" s="356"/>
      <c r="N21" s="369"/>
    </row>
    <row r="22" spans="2:14" ht="27" customHeight="1">
      <c r="B22" s="14" t="s">
        <v>230</v>
      </c>
      <c r="C22" s="14"/>
      <c r="D22" s="14"/>
      <c r="E22" s="14"/>
      <c r="F22" s="14"/>
      <c r="G22" s="14"/>
      <c r="H22" s="14"/>
      <c r="I22" s="14"/>
      <c r="J22" s="14"/>
      <c r="K22" s="261"/>
      <c r="L22" s="261"/>
      <c r="M22" s="261"/>
      <c r="N22" s="261"/>
    </row>
    <row r="23" spans="2:14" ht="18" customHeight="1">
      <c r="B23" s="19"/>
      <c r="C23" s="434" t="s">
        <v>22</v>
      </c>
      <c r="D23" s="436" t="s">
        <v>29</v>
      </c>
      <c r="E23" s="437"/>
      <c r="F23" s="427" t="s">
        <v>66</v>
      </c>
      <c r="G23" s="429"/>
      <c r="H23" s="429"/>
      <c r="I23" s="429"/>
      <c r="J23" s="430"/>
      <c r="K23" s="262"/>
      <c r="L23" s="262"/>
      <c r="M23" s="262"/>
      <c r="N23" s="262"/>
    </row>
    <row r="24" spans="2:14" ht="32.25" customHeight="1">
      <c r="B24" s="20"/>
      <c r="C24" s="435"/>
      <c r="D24" s="438"/>
      <c r="E24" s="439"/>
      <c r="F24" s="6" t="s">
        <v>141</v>
      </c>
      <c r="G24" s="427" t="s">
        <v>27</v>
      </c>
      <c r="H24" s="428"/>
      <c r="I24" s="22" t="s">
        <v>28</v>
      </c>
      <c r="J24" s="6" t="s">
        <v>27</v>
      </c>
      <c r="K24" s="260"/>
      <c r="L24" s="260"/>
      <c r="M24" s="349" t="str">
        <f>IF(J26&lt;=I26,"ok","chyba")</f>
        <v>ok</v>
      </c>
      <c r="N24" s="272" t="s">
        <v>324</v>
      </c>
    </row>
    <row r="25" spans="2:14" ht="32.25" customHeight="1">
      <c r="B25" s="21" t="s">
        <v>20</v>
      </c>
      <c r="C25" s="15" t="s">
        <v>21</v>
      </c>
      <c r="D25" s="427">
        <v>1</v>
      </c>
      <c r="E25" s="430"/>
      <c r="F25" s="6">
        <v>2</v>
      </c>
      <c r="G25" s="427">
        <v>3</v>
      </c>
      <c r="H25" s="428"/>
      <c r="I25" s="22">
        <v>4</v>
      </c>
      <c r="J25" s="6">
        <v>5</v>
      </c>
      <c r="K25" s="260"/>
      <c r="L25" s="260"/>
      <c r="M25" s="349" t="str">
        <f>IF(G26&lt;=F26,"ok","chyba")</f>
        <v>ok</v>
      </c>
      <c r="N25" s="272" t="s">
        <v>325</v>
      </c>
    </row>
    <row r="26" spans="2:14" ht="35.25" customHeight="1">
      <c r="B26" s="16" t="s">
        <v>301</v>
      </c>
      <c r="C26" s="6">
        <v>79</v>
      </c>
      <c r="D26" s="412">
        <v>3116</v>
      </c>
      <c r="E26" s="413"/>
      <c r="F26" s="1">
        <v>1335</v>
      </c>
      <c r="G26" s="412">
        <v>417</v>
      </c>
      <c r="H26" s="414"/>
      <c r="I26" s="29">
        <v>1781</v>
      </c>
      <c r="J26" s="1">
        <v>557</v>
      </c>
      <c r="K26" s="263"/>
      <c r="L26" s="263"/>
      <c r="M26" s="350" t="str">
        <f>IF(D26=SUM(F26,I26),"ok ","chyba")</f>
        <v>ok </v>
      </c>
      <c r="N26" s="272" t="s">
        <v>326</v>
      </c>
    </row>
    <row r="27" spans="2:14" ht="27" customHeight="1">
      <c r="B27" s="426" t="s">
        <v>282</v>
      </c>
      <c r="C27" s="426"/>
      <c r="D27" s="426"/>
      <c r="E27" s="426"/>
      <c r="F27" s="426"/>
      <c r="G27" s="426"/>
      <c r="H27" s="39"/>
      <c r="I27" s="39"/>
      <c r="J27" s="39"/>
      <c r="K27" s="263"/>
      <c r="L27" s="263"/>
      <c r="M27" s="263"/>
      <c r="N27" s="260"/>
    </row>
    <row r="28" spans="2:14" ht="19.5" customHeight="1">
      <c r="B28" s="19"/>
      <c r="C28" s="434" t="s">
        <v>22</v>
      </c>
      <c r="D28" s="436" t="s">
        <v>29</v>
      </c>
      <c r="E28" s="437"/>
      <c r="F28" s="427" t="s">
        <v>66</v>
      </c>
      <c r="G28" s="429"/>
      <c r="H28" s="429"/>
      <c r="I28" s="429"/>
      <c r="J28" s="430"/>
      <c r="K28" s="262"/>
      <c r="L28" s="262"/>
      <c r="M28" s="262"/>
      <c r="N28" s="260"/>
    </row>
    <row r="29" spans="2:14" ht="19.5" customHeight="1">
      <c r="B29" s="20"/>
      <c r="C29" s="435"/>
      <c r="D29" s="438"/>
      <c r="E29" s="439"/>
      <c r="F29" s="6" t="s">
        <v>302</v>
      </c>
      <c r="G29" s="427" t="s">
        <v>27</v>
      </c>
      <c r="H29" s="428"/>
      <c r="I29" s="22" t="s">
        <v>28</v>
      </c>
      <c r="J29" s="6" t="s">
        <v>27</v>
      </c>
      <c r="K29" s="260"/>
      <c r="L29" s="260"/>
      <c r="M29" s="347"/>
      <c r="N29" s="260"/>
    </row>
    <row r="30" spans="2:14" ht="19.5" customHeight="1">
      <c r="B30" s="21" t="s">
        <v>20</v>
      </c>
      <c r="C30" s="15" t="s">
        <v>21</v>
      </c>
      <c r="D30" s="427">
        <v>1</v>
      </c>
      <c r="E30" s="430"/>
      <c r="F30" s="6">
        <v>2</v>
      </c>
      <c r="G30" s="427">
        <v>3</v>
      </c>
      <c r="H30" s="428"/>
      <c r="I30" s="22">
        <v>4</v>
      </c>
      <c r="J30" s="6">
        <v>5</v>
      </c>
      <c r="K30" s="260"/>
      <c r="L30" s="260"/>
      <c r="M30" s="347"/>
      <c r="N30" s="260"/>
    </row>
    <row r="31" spans="2:14" ht="26.25" customHeight="1">
      <c r="B31" s="16" t="s">
        <v>38</v>
      </c>
      <c r="C31" s="6">
        <v>81</v>
      </c>
      <c r="D31" s="412">
        <v>628</v>
      </c>
      <c r="E31" s="413"/>
      <c r="F31" s="1">
        <v>288</v>
      </c>
      <c r="G31" s="412">
        <v>53</v>
      </c>
      <c r="H31" s="414"/>
      <c r="I31" s="29">
        <v>340</v>
      </c>
      <c r="J31" s="1">
        <v>38</v>
      </c>
      <c r="K31" s="263"/>
      <c r="L31" s="263"/>
      <c r="M31" s="368" t="str">
        <f>IF(D31=SUM(F31,I31),"ok","chyba")</f>
        <v>ok</v>
      </c>
      <c r="N31" s="351" t="s">
        <v>327</v>
      </c>
    </row>
    <row r="32" spans="2:14" ht="24" customHeight="1">
      <c r="B32" s="16" t="s">
        <v>39</v>
      </c>
      <c r="C32" s="6">
        <v>82</v>
      </c>
      <c r="D32" s="412">
        <v>388</v>
      </c>
      <c r="E32" s="413"/>
      <c r="F32" s="39" t="s">
        <v>23</v>
      </c>
      <c r="G32" s="415" t="s">
        <v>23</v>
      </c>
      <c r="H32" s="416"/>
      <c r="I32" s="29">
        <v>388</v>
      </c>
      <c r="J32" s="1">
        <v>81</v>
      </c>
      <c r="K32" s="263"/>
      <c r="L32" s="263"/>
      <c r="M32" s="368" t="str">
        <f>IF(D32=I32,"ok","chyba")</f>
        <v>ok</v>
      </c>
      <c r="N32" s="351" t="s">
        <v>328</v>
      </c>
    </row>
    <row r="33" spans="2:14" ht="25.5" customHeight="1">
      <c r="B33" s="16" t="s">
        <v>40</v>
      </c>
      <c r="C33" s="6">
        <v>83</v>
      </c>
      <c r="D33" s="412">
        <v>1993</v>
      </c>
      <c r="E33" s="413"/>
      <c r="F33" s="1">
        <v>974</v>
      </c>
      <c r="G33" s="412">
        <v>308</v>
      </c>
      <c r="H33" s="414"/>
      <c r="I33" s="29">
        <v>1019</v>
      </c>
      <c r="J33" s="1">
        <v>357</v>
      </c>
      <c r="K33" s="263"/>
      <c r="L33" s="263"/>
      <c r="M33" s="368" t="str">
        <f>IF(D33=SUM(F33,I33),"ok","chyba")</f>
        <v>ok</v>
      </c>
      <c r="N33" s="351" t="s">
        <v>329</v>
      </c>
    </row>
    <row r="34" spans="2:14" ht="24" customHeight="1">
      <c r="B34" s="16" t="s">
        <v>41</v>
      </c>
      <c r="C34" s="6">
        <v>84</v>
      </c>
      <c r="D34" s="412">
        <v>167</v>
      </c>
      <c r="E34" s="413"/>
      <c r="F34" s="1">
        <v>82</v>
      </c>
      <c r="G34" s="412">
        <v>30</v>
      </c>
      <c r="H34" s="414"/>
      <c r="I34" s="29">
        <v>85</v>
      </c>
      <c r="J34" s="1">
        <v>36</v>
      </c>
      <c r="K34" s="263"/>
      <c r="L34" s="263"/>
      <c r="M34" s="368" t="str">
        <f>IF(D34=SUM(F34,I34),"ok","chyba")</f>
        <v>ok</v>
      </c>
      <c r="N34" s="351" t="s">
        <v>330</v>
      </c>
    </row>
    <row r="35" spans="2:14" ht="36.75" customHeight="1">
      <c r="B35" s="16" t="s">
        <v>191</v>
      </c>
      <c r="C35" s="6" t="s">
        <v>96</v>
      </c>
      <c r="D35" s="412">
        <v>52</v>
      </c>
      <c r="E35" s="413"/>
      <c r="F35" s="233" t="s">
        <v>23</v>
      </c>
      <c r="G35" s="415" t="s">
        <v>23</v>
      </c>
      <c r="H35" s="416"/>
      <c r="I35" s="29">
        <v>52</v>
      </c>
      <c r="J35" s="1">
        <v>13</v>
      </c>
      <c r="K35" s="263"/>
      <c r="L35" s="263"/>
      <c r="M35" s="368" t="str">
        <f>IF(D35=I35,"ok","chyba")</f>
        <v>ok</v>
      </c>
      <c r="N35" s="351" t="s">
        <v>331</v>
      </c>
    </row>
    <row r="36" spans="2:14" ht="47.25" customHeight="1">
      <c r="B36" s="16" t="s">
        <v>395</v>
      </c>
      <c r="C36" s="6" t="s">
        <v>181</v>
      </c>
      <c r="D36" s="412">
        <v>6</v>
      </c>
      <c r="E36" s="413"/>
      <c r="F36" s="39" t="s">
        <v>23</v>
      </c>
      <c r="G36" s="415" t="s">
        <v>23</v>
      </c>
      <c r="H36" s="416"/>
      <c r="I36" s="29">
        <v>6</v>
      </c>
      <c r="J36" s="1">
        <v>0</v>
      </c>
      <c r="K36" s="263"/>
      <c r="L36" s="263"/>
      <c r="M36" s="368" t="str">
        <f>IF(D36=I36,"ok","chyba")</f>
        <v>ok</v>
      </c>
      <c r="N36" s="273" t="s">
        <v>332</v>
      </c>
    </row>
    <row r="37" spans="2:14" ht="37.5" customHeight="1">
      <c r="B37" s="16" t="s">
        <v>396</v>
      </c>
      <c r="C37" s="6">
        <v>85</v>
      </c>
      <c r="D37" s="412">
        <v>89</v>
      </c>
      <c r="E37" s="413"/>
      <c r="F37" s="1">
        <v>89</v>
      </c>
      <c r="G37" s="412">
        <v>8</v>
      </c>
      <c r="H37" s="414"/>
      <c r="I37" s="234" t="s">
        <v>23</v>
      </c>
      <c r="J37" s="235" t="s">
        <v>23</v>
      </c>
      <c r="K37" s="263"/>
      <c r="L37" s="263"/>
      <c r="M37" s="368" t="str">
        <f>IF(D37=F37,"ok","chyba")</f>
        <v>ok</v>
      </c>
      <c r="N37" s="351" t="s">
        <v>333</v>
      </c>
    </row>
    <row r="38" spans="2:14" ht="27.75" customHeight="1">
      <c r="B38" s="37"/>
      <c r="C38" s="28"/>
      <c r="D38" s="39"/>
      <c r="E38" s="50"/>
      <c r="F38" s="39"/>
      <c r="G38" s="39"/>
      <c r="H38" s="39"/>
      <c r="I38" s="39"/>
      <c r="J38" s="39"/>
      <c r="K38" s="263"/>
      <c r="L38" s="263"/>
      <c r="M38" s="263"/>
      <c r="N38" s="260"/>
    </row>
    <row r="39" spans="2:14" ht="16.5" customHeight="1" thickBot="1">
      <c r="B39" s="61" t="s">
        <v>143</v>
      </c>
      <c r="C39" s="28"/>
      <c r="D39" s="39"/>
      <c r="E39" s="50"/>
      <c r="F39" s="39"/>
      <c r="G39" s="39"/>
      <c r="H39" s="39"/>
      <c r="I39" s="39"/>
      <c r="J39" s="39"/>
      <c r="K39" s="263"/>
      <c r="L39" s="263"/>
      <c r="M39" s="263"/>
      <c r="N39" s="260"/>
    </row>
    <row r="40" spans="2:14" ht="69.75" customHeight="1" thickBot="1">
      <c r="B40" s="431"/>
      <c r="C40" s="432"/>
      <c r="D40" s="432"/>
      <c r="E40" s="432"/>
      <c r="F40" s="432"/>
      <c r="G40" s="432"/>
      <c r="H40" s="432"/>
      <c r="I40" s="432"/>
      <c r="J40" s="433"/>
      <c r="K40" s="264"/>
      <c r="L40" s="264"/>
      <c r="M40" s="264"/>
      <c r="N40" s="260"/>
    </row>
    <row r="41" spans="2:14" ht="13.5" customHeight="1">
      <c r="B41" s="37"/>
      <c r="C41" s="28"/>
      <c r="D41" s="39"/>
      <c r="E41" s="50"/>
      <c r="F41" s="39"/>
      <c r="G41" s="39"/>
      <c r="H41" s="39"/>
      <c r="I41" s="39"/>
      <c r="J41" s="39"/>
      <c r="K41" s="263"/>
      <c r="L41" s="263"/>
      <c r="M41" s="263"/>
      <c r="N41" s="260"/>
    </row>
    <row r="42" spans="1:10" ht="12.75">
      <c r="A42" s="197"/>
      <c r="B42" s="198"/>
      <c r="C42" s="198"/>
      <c r="D42" s="198"/>
      <c r="E42" s="199"/>
      <c r="F42" s="199"/>
      <c r="G42" s="199"/>
      <c r="H42" s="199"/>
      <c r="I42" s="199"/>
      <c r="J42" s="198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sheetProtection/>
  <mergeCells count="52">
    <mergeCell ref="I6:K6"/>
    <mergeCell ref="I7:K7"/>
    <mergeCell ref="I8:K8"/>
    <mergeCell ref="G6:H6"/>
    <mergeCell ref="G7:H7"/>
    <mergeCell ref="D8:F8"/>
    <mergeCell ref="G9:H9"/>
    <mergeCell ref="D6:F6"/>
    <mergeCell ref="D7:F7"/>
    <mergeCell ref="G8:H8"/>
    <mergeCell ref="B21:C21"/>
    <mergeCell ref="E11:E13"/>
    <mergeCell ref="F11:K11"/>
    <mergeCell ref="F12:F13"/>
    <mergeCell ref="G12:G13"/>
    <mergeCell ref="B15:B20"/>
    <mergeCell ref="B14:C14"/>
    <mergeCell ref="I9:K9"/>
    <mergeCell ref="C23:C24"/>
    <mergeCell ref="D23:E24"/>
    <mergeCell ref="F23:J23"/>
    <mergeCell ref="D33:E33"/>
    <mergeCell ref="G33:H33"/>
    <mergeCell ref="D30:E30"/>
    <mergeCell ref="G30:H30"/>
    <mergeCell ref="D25:E25"/>
    <mergeCell ref="G24:H24"/>
    <mergeCell ref="G25:H25"/>
    <mergeCell ref="F28:J28"/>
    <mergeCell ref="G29:H29"/>
    <mergeCell ref="B40:J40"/>
    <mergeCell ref="D26:E26"/>
    <mergeCell ref="G26:H26"/>
    <mergeCell ref="C28:C29"/>
    <mergeCell ref="D28:E29"/>
    <mergeCell ref="G32:H32"/>
    <mergeCell ref="B27:G27"/>
    <mergeCell ref="D34:E34"/>
    <mergeCell ref="D37:E37"/>
    <mergeCell ref="D35:E35"/>
    <mergeCell ref="G37:H37"/>
    <mergeCell ref="G34:H34"/>
    <mergeCell ref="M9:N9"/>
    <mergeCell ref="D31:E31"/>
    <mergeCell ref="G31:H31"/>
    <mergeCell ref="D36:E36"/>
    <mergeCell ref="G36:H36"/>
    <mergeCell ref="H12:K12"/>
    <mergeCell ref="D32:E32"/>
    <mergeCell ref="G35:H35"/>
    <mergeCell ref="D11:D13"/>
    <mergeCell ref="D9:F9"/>
  </mergeCells>
  <conditionalFormatting sqref="M8">
    <cfRule type="cellIs" priority="6" dxfId="0" operator="equal" stopIfTrue="1">
      <formula>"chyba"</formula>
    </cfRule>
  </conditionalFormatting>
  <conditionalFormatting sqref="M36">
    <cfRule type="cellIs" priority="1" dxfId="0" operator="equal" stopIfTrue="1">
      <formula>"chyba"</formula>
    </cfRule>
  </conditionalFormatting>
  <conditionalFormatting sqref="M9">
    <cfRule type="cellIs" priority="5" dxfId="0" operator="equal" stopIfTrue="1">
      <formula>"chyba"</formula>
    </cfRule>
  </conditionalFormatting>
  <conditionalFormatting sqref="M13:M21">
    <cfRule type="cellIs" priority="9" dxfId="0" operator="equal" stopIfTrue="1">
      <formula>"chyba"</formula>
    </cfRule>
  </conditionalFormatting>
  <conditionalFormatting sqref="N8">
    <cfRule type="cellIs" priority="7" dxfId="0" operator="equal" stopIfTrue="1">
      <formula>"chyba"</formula>
    </cfRule>
  </conditionalFormatting>
  <conditionalFormatting sqref="M24:M26">
    <cfRule type="cellIs" priority="4" dxfId="0" operator="equal" stopIfTrue="1">
      <formula>"chyba"</formula>
    </cfRule>
  </conditionalFormatting>
  <conditionalFormatting sqref="M31:M35">
    <cfRule type="cellIs" priority="3" dxfId="0" operator="equal" stopIfTrue="1">
      <formula>"chyba"</formula>
    </cfRule>
  </conditionalFormatting>
  <conditionalFormatting sqref="M37">
    <cfRule type="cellIs" priority="2" dxfId="0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I31:L36 D26:G26 I38:M38 D31:E38 F37:H38 F31:H31 F33:H34 M27 H26:L27 G8:I9">
      <formula1>0</formula1>
      <formula2>999999</formula2>
    </dataValidation>
    <dataValidation type="whole" allowBlank="1" showErrorMessage="1" errorTitle="Pozor!" error="Je nezbytné vložit numerickou hodnotu!" sqref="L13:L21 E15:K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zoomScale="75" zoomScaleNormal="75" zoomScalePageLayoutView="0" workbookViewId="0" topLeftCell="B1">
      <selection activeCell="R41" sqref="R41"/>
    </sheetView>
  </sheetViews>
  <sheetFormatPr defaultColWidth="0" defaultRowHeight="12.75" zeroHeight="1"/>
  <cols>
    <col min="1" max="1" width="1.75390625" style="2" hidden="1" customWidth="1"/>
    <col min="2" max="2" width="23.25390625" style="36" customWidth="1"/>
    <col min="3" max="3" width="7.00390625" style="36" customWidth="1"/>
    <col min="4" max="4" width="12.75390625" style="36" customWidth="1"/>
    <col min="5" max="5" width="9.00390625" style="36" customWidth="1"/>
    <col min="6" max="6" width="12.00390625" style="36" customWidth="1"/>
    <col min="7" max="7" width="5.75390625" style="36" customWidth="1"/>
    <col min="8" max="8" width="9.25390625" style="36" customWidth="1"/>
    <col min="9" max="9" width="13.125" style="36" customWidth="1"/>
    <col min="10" max="10" width="10.125" style="36" customWidth="1"/>
    <col min="11" max="11" width="14.75390625" style="36" customWidth="1"/>
    <col min="12" max="12" width="14.25390625" style="36" customWidth="1"/>
    <col min="13" max="13" width="13.00390625" style="36" customWidth="1"/>
    <col min="14" max="14" width="10.25390625" style="36" customWidth="1"/>
    <col min="15" max="15" width="11.875" style="36" customWidth="1"/>
    <col min="16" max="16" width="1.25" style="36" customWidth="1"/>
    <col min="17" max="17" width="6.25390625" style="36" customWidth="1"/>
    <col min="18" max="18" width="29.125" style="36" customWidth="1"/>
    <col min="19" max="19" width="1.75390625" style="2" customWidth="1"/>
    <col min="20" max="20" width="0" style="2" hidden="1" customWidth="1"/>
    <col min="21" max="21" width="9.125" style="2" hidden="1" customWidth="1"/>
    <col min="22" max="16384" width="9.125" style="2" hidden="1" customWidth="1"/>
  </cols>
  <sheetData>
    <row r="1" spans="2:18" ht="1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74"/>
      <c r="Q1" s="274"/>
      <c r="R1" s="154" t="s">
        <v>314</v>
      </c>
    </row>
    <row r="2" spans="2:18" ht="13.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4"/>
      <c r="P2" s="257"/>
      <c r="Q2" s="257"/>
      <c r="R2" s="156"/>
    </row>
    <row r="3" spans="2:18" s="4" customFormat="1" ht="24" customHeight="1">
      <c r="B3" s="200" t="s">
        <v>231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275"/>
      <c r="Q3" s="275"/>
      <c r="R3" s="33"/>
    </row>
    <row r="4" spans="2:18" s="4" customFormat="1" ht="24" customHeight="1">
      <c r="B4" s="201" t="s">
        <v>232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75"/>
      <c r="Q4" s="275"/>
      <c r="R4" s="33"/>
    </row>
    <row r="5" spans="2:18" s="4" customFormat="1" ht="30.75" customHeight="1">
      <c r="B5" s="318"/>
      <c r="C5" s="319"/>
      <c r="D5" s="499" t="s">
        <v>22</v>
      </c>
      <c r="E5" s="499" t="s">
        <v>384</v>
      </c>
      <c r="F5" s="499" t="s">
        <v>385</v>
      </c>
      <c r="G5" s="482" t="s">
        <v>386</v>
      </c>
      <c r="H5" s="483"/>
      <c r="I5" s="483"/>
      <c r="J5" s="483"/>
      <c r="K5" s="483"/>
      <c r="L5" s="483"/>
      <c r="M5" s="483"/>
      <c r="N5" s="483"/>
      <c r="O5" s="484"/>
      <c r="P5" s="276"/>
      <c r="Q5" s="276"/>
      <c r="R5" s="52"/>
    </row>
    <row r="6" spans="2:18" s="4" customFormat="1" ht="30.75" customHeight="1">
      <c r="B6" s="320"/>
      <c r="C6" s="188"/>
      <c r="D6" s="528"/>
      <c r="E6" s="528"/>
      <c r="F6" s="528"/>
      <c r="G6" s="519" t="s">
        <v>387</v>
      </c>
      <c r="H6" s="520"/>
      <c r="I6" s="520"/>
      <c r="J6" s="520"/>
      <c r="K6" s="520"/>
      <c r="L6" s="521"/>
      <c r="M6" s="499" t="s">
        <v>388</v>
      </c>
      <c r="N6" s="499" t="s">
        <v>389</v>
      </c>
      <c r="O6" s="522" t="s">
        <v>390</v>
      </c>
      <c r="P6" s="277"/>
      <c r="Q6" s="277"/>
      <c r="R6" s="52"/>
    </row>
    <row r="7" spans="2:18" s="4" customFormat="1" ht="44.25" customHeight="1">
      <c r="B7" s="321"/>
      <c r="C7" s="322"/>
      <c r="D7" s="500"/>
      <c r="E7" s="500"/>
      <c r="F7" s="500"/>
      <c r="G7" s="485" t="s">
        <v>391</v>
      </c>
      <c r="H7" s="485"/>
      <c r="I7" s="485" t="s">
        <v>392</v>
      </c>
      <c r="J7" s="485"/>
      <c r="K7" s="175" t="s">
        <v>393</v>
      </c>
      <c r="L7" s="180" t="s">
        <v>394</v>
      </c>
      <c r="M7" s="500"/>
      <c r="N7" s="500"/>
      <c r="O7" s="523"/>
      <c r="P7" s="276"/>
      <c r="Q7" s="276"/>
      <c r="R7" s="52"/>
    </row>
    <row r="8" spans="2:18" s="4" customFormat="1" ht="24" customHeight="1">
      <c r="B8" s="486" t="s">
        <v>20</v>
      </c>
      <c r="C8" s="489"/>
      <c r="D8" s="175" t="s">
        <v>21</v>
      </c>
      <c r="E8" s="231">
        <v>1</v>
      </c>
      <c r="F8" s="175">
        <v>2</v>
      </c>
      <c r="G8" s="486">
        <v>3</v>
      </c>
      <c r="H8" s="489"/>
      <c r="I8" s="486">
        <v>4</v>
      </c>
      <c r="J8" s="489"/>
      <c r="K8" s="175">
        <v>5</v>
      </c>
      <c r="L8" s="175">
        <v>6</v>
      </c>
      <c r="M8" s="231">
        <v>7</v>
      </c>
      <c r="N8" s="175">
        <v>8</v>
      </c>
      <c r="O8" s="175">
        <v>9</v>
      </c>
      <c r="P8" s="278"/>
      <c r="Q8" s="349"/>
      <c r="R8" s="358" t="s">
        <v>321</v>
      </c>
    </row>
    <row r="9" spans="2:18" s="4" customFormat="1" ht="39" customHeight="1">
      <c r="B9" s="469" t="s">
        <v>91</v>
      </c>
      <c r="C9" s="471"/>
      <c r="D9" s="175" t="s">
        <v>89</v>
      </c>
      <c r="E9" s="342">
        <v>1046</v>
      </c>
      <c r="F9" s="343">
        <v>31</v>
      </c>
      <c r="G9" s="501">
        <v>18</v>
      </c>
      <c r="H9" s="502"/>
      <c r="I9" s="467">
        <v>17</v>
      </c>
      <c r="J9" s="468"/>
      <c r="K9" s="340">
        <v>0</v>
      </c>
      <c r="L9" s="340">
        <v>6</v>
      </c>
      <c r="M9" s="344">
        <v>63</v>
      </c>
      <c r="N9" s="340">
        <v>21</v>
      </c>
      <c r="O9" s="340">
        <v>125</v>
      </c>
      <c r="P9" s="279"/>
      <c r="Q9" s="353" t="str">
        <f>IF(O9=SUM(G9+I9+K9+L9+M9+N9),"ok","chyba")</f>
        <v>ok</v>
      </c>
      <c r="R9" s="303" t="s">
        <v>397</v>
      </c>
    </row>
    <row r="10" spans="2:18" s="4" customFormat="1" ht="36" customHeight="1">
      <c r="B10" s="469" t="s">
        <v>296</v>
      </c>
      <c r="C10" s="471"/>
      <c r="D10" s="181" t="s">
        <v>90</v>
      </c>
      <c r="E10" s="342">
        <v>20</v>
      </c>
      <c r="F10" s="345">
        <v>0</v>
      </c>
      <c r="G10" s="501">
        <v>2</v>
      </c>
      <c r="H10" s="502"/>
      <c r="I10" s="467">
        <v>2</v>
      </c>
      <c r="J10" s="468"/>
      <c r="K10" s="340">
        <v>4</v>
      </c>
      <c r="L10" s="340">
        <v>0</v>
      </c>
      <c r="M10" s="344">
        <v>0</v>
      </c>
      <c r="N10" s="340">
        <v>0</v>
      </c>
      <c r="O10" s="340">
        <v>8</v>
      </c>
      <c r="P10" s="279"/>
      <c r="Q10" s="353" t="str">
        <f>IF(O10=SUM(G10+I10+K10+L10+M10+N10),"ok","chyba")</f>
        <v>ok</v>
      </c>
      <c r="R10" s="303" t="s">
        <v>398</v>
      </c>
    </row>
    <row r="11" spans="2:18" s="4" customFormat="1" ht="38.25" customHeight="1">
      <c r="B11" s="469" t="s">
        <v>206</v>
      </c>
      <c r="C11" s="471"/>
      <c r="D11" s="177" t="s">
        <v>144</v>
      </c>
      <c r="E11" s="342">
        <v>283</v>
      </c>
      <c r="F11" s="345">
        <v>23</v>
      </c>
      <c r="G11" s="501">
        <v>2</v>
      </c>
      <c r="H11" s="502"/>
      <c r="I11" s="467">
        <v>1</v>
      </c>
      <c r="J11" s="468"/>
      <c r="K11" s="340">
        <v>0</v>
      </c>
      <c r="L11" s="340">
        <v>1</v>
      </c>
      <c r="M11" s="344">
        <v>25</v>
      </c>
      <c r="N11" s="340">
        <v>12</v>
      </c>
      <c r="O11" s="340">
        <v>41</v>
      </c>
      <c r="P11" s="279"/>
      <c r="Q11" s="353" t="str">
        <f>IF(O11=SUM(G11+I11+K11+L11+M11+N11),"ok","chyba")</f>
        <v>ok</v>
      </c>
      <c r="R11" s="303" t="s">
        <v>399</v>
      </c>
    </row>
    <row r="12" spans="2:18" s="4" customFormat="1" ht="38.25" customHeight="1">
      <c r="B12" s="469" t="s">
        <v>233</v>
      </c>
      <c r="C12" s="471"/>
      <c r="D12" s="177" t="s">
        <v>145</v>
      </c>
      <c r="E12" s="342">
        <v>428</v>
      </c>
      <c r="F12" s="345">
        <v>7</v>
      </c>
      <c r="G12" s="501">
        <v>30</v>
      </c>
      <c r="H12" s="502"/>
      <c r="I12" s="467">
        <v>30</v>
      </c>
      <c r="J12" s="468"/>
      <c r="K12" s="340">
        <v>0</v>
      </c>
      <c r="L12" s="340">
        <v>5</v>
      </c>
      <c r="M12" s="344">
        <v>39</v>
      </c>
      <c r="N12" s="340">
        <v>34</v>
      </c>
      <c r="O12" s="346">
        <v>138</v>
      </c>
      <c r="P12" s="279"/>
      <c r="Q12" s="353" t="str">
        <f>IF(O12=SUM(G12+I12+K12+L12+M12+N12),"ok","chyba")</f>
        <v>ok</v>
      </c>
      <c r="R12" s="303" t="s">
        <v>400</v>
      </c>
    </row>
    <row r="13" spans="2:18" s="4" customFormat="1" ht="44.25" customHeight="1">
      <c r="B13" s="178" t="s">
        <v>237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275"/>
      <c r="Q13" s="210"/>
      <c r="R13" s="51"/>
    </row>
    <row r="14" spans="2:18" s="4" customFormat="1" ht="27" customHeight="1">
      <c r="B14" s="499"/>
      <c r="C14" s="499" t="s">
        <v>22</v>
      </c>
      <c r="D14" s="486" t="s">
        <v>236</v>
      </c>
      <c r="E14" s="494"/>
      <c r="F14" s="494"/>
      <c r="G14" s="494"/>
      <c r="H14" s="494"/>
      <c r="I14" s="494"/>
      <c r="J14" s="494"/>
      <c r="K14" s="494"/>
      <c r="L14" s="495"/>
      <c r="M14" s="488" t="s">
        <v>35</v>
      </c>
      <c r="N14" s="488"/>
      <c r="O14" s="489"/>
      <c r="P14" s="278"/>
      <c r="Q14" s="352"/>
      <c r="R14" s="51"/>
    </row>
    <row r="15" spans="2:18" s="4" customFormat="1" ht="43.5" customHeight="1">
      <c r="B15" s="526"/>
      <c r="C15" s="526"/>
      <c r="D15" s="482" t="s">
        <v>92</v>
      </c>
      <c r="E15" s="496"/>
      <c r="F15" s="482" t="s">
        <v>32</v>
      </c>
      <c r="G15" s="483"/>
      <c r="H15" s="484"/>
      <c r="I15" s="482" t="s">
        <v>31</v>
      </c>
      <c r="J15" s="496"/>
      <c r="K15" s="482" t="s">
        <v>142</v>
      </c>
      <c r="L15" s="527"/>
      <c r="M15" s="174" t="s">
        <v>34</v>
      </c>
      <c r="N15" s="180" t="s">
        <v>120</v>
      </c>
      <c r="O15" s="175" t="s">
        <v>33</v>
      </c>
      <c r="P15" s="278"/>
      <c r="Q15" s="352"/>
      <c r="R15" s="51"/>
    </row>
    <row r="16" spans="2:18" s="4" customFormat="1" ht="30.75" customHeight="1">
      <c r="B16" s="175" t="s">
        <v>20</v>
      </c>
      <c r="C16" s="175" t="s">
        <v>21</v>
      </c>
      <c r="D16" s="486">
        <v>1</v>
      </c>
      <c r="E16" s="487"/>
      <c r="F16" s="486">
        <v>2</v>
      </c>
      <c r="G16" s="488"/>
      <c r="H16" s="489"/>
      <c r="I16" s="490">
        <v>3</v>
      </c>
      <c r="J16" s="490"/>
      <c r="K16" s="490">
        <v>4</v>
      </c>
      <c r="L16" s="491"/>
      <c r="M16" s="174">
        <v>5</v>
      </c>
      <c r="N16" s="175">
        <v>6</v>
      </c>
      <c r="O16" s="175">
        <v>7</v>
      </c>
      <c r="P16" s="278"/>
      <c r="Q16" s="352"/>
      <c r="R16" s="357"/>
    </row>
    <row r="17" spans="2:18" s="4" customFormat="1" ht="29.25" customHeight="1">
      <c r="B17" s="202" t="s">
        <v>97</v>
      </c>
      <c r="C17" s="175">
        <v>90</v>
      </c>
      <c r="D17" s="475">
        <v>964</v>
      </c>
      <c r="E17" s="476"/>
      <c r="F17" s="475">
        <v>253</v>
      </c>
      <c r="G17" s="492"/>
      <c r="H17" s="476"/>
      <c r="I17" s="475">
        <v>111</v>
      </c>
      <c r="J17" s="476"/>
      <c r="K17" s="475">
        <v>1106</v>
      </c>
      <c r="L17" s="493"/>
      <c r="M17" s="205">
        <v>694</v>
      </c>
      <c r="N17" s="206">
        <v>165</v>
      </c>
      <c r="O17" s="206">
        <v>261</v>
      </c>
      <c r="P17" s="278"/>
      <c r="Q17" s="353" t="str">
        <f>IF(K17=SUM(D17:H17)-I17,"ok","chyba")</f>
        <v>ok</v>
      </c>
      <c r="R17" s="303" t="s">
        <v>334</v>
      </c>
    </row>
    <row r="18" spans="2:18" s="4" customFormat="1" ht="34.5" customHeight="1">
      <c r="B18" s="204" t="s">
        <v>317</v>
      </c>
      <c r="C18" s="175" t="s">
        <v>138</v>
      </c>
      <c r="D18" s="475">
        <v>6</v>
      </c>
      <c r="E18" s="476"/>
      <c r="F18" s="475">
        <v>35</v>
      </c>
      <c r="G18" s="492"/>
      <c r="H18" s="476"/>
      <c r="I18" s="475">
        <v>6</v>
      </c>
      <c r="J18" s="476"/>
      <c r="K18" s="475">
        <v>35</v>
      </c>
      <c r="L18" s="493"/>
      <c r="M18" s="205">
        <v>0</v>
      </c>
      <c r="N18" s="206">
        <v>0</v>
      </c>
      <c r="O18" s="206">
        <v>35</v>
      </c>
      <c r="P18" s="278"/>
      <c r="Q18" s="353" t="str">
        <f>IF(K18=SUM(D18:H18)-I18,"ok","chyba")</f>
        <v>ok</v>
      </c>
      <c r="R18" s="303" t="s">
        <v>335</v>
      </c>
    </row>
    <row r="19" spans="2:18" s="4" customFormat="1" ht="34.5" customHeight="1">
      <c r="B19" s="189" t="s">
        <v>206</v>
      </c>
      <c r="C19" s="175" t="s">
        <v>223</v>
      </c>
      <c r="D19" s="475">
        <v>318</v>
      </c>
      <c r="E19" s="476"/>
      <c r="F19" s="475">
        <v>54</v>
      </c>
      <c r="G19" s="492"/>
      <c r="H19" s="476"/>
      <c r="I19" s="475">
        <v>52</v>
      </c>
      <c r="J19" s="476"/>
      <c r="K19" s="475">
        <v>320</v>
      </c>
      <c r="L19" s="493"/>
      <c r="M19" s="205">
        <v>167</v>
      </c>
      <c r="N19" s="206">
        <v>48</v>
      </c>
      <c r="O19" s="206">
        <v>113</v>
      </c>
      <c r="P19" s="278"/>
      <c r="Q19" s="353" t="str">
        <f>IF(K19=SUM(D19:H19)-I19,"ok","chyba")</f>
        <v>ok</v>
      </c>
      <c r="R19" s="303" t="s">
        <v>336</v>
      </c>
    </row>
    <row r="20" spans="2:18" s="4" customFormat="1" ht="37.5" customHeight="1">
      <c r="B20" s="204" t="s">
        <v>234</v>
      </c>
      <c r="C20" s="175" t="s">
        <v>235</v>
      </c>
      <c r="D20" s="475">
        <v>512</v>
      </c>
      <c r="E20" s="476"/>
      <c r="F20" s="475">
        <v>97</v>
      </c>
      <c r="G20" s="492"/>
      <c r="H20" s="476"/>
      <c r="I20" s="475">
        <v>153</v>
      </c>
      <c r="J20" s="476"/>
      <c r="K20" s="475">
        <v>456</v>
      </c>
      <c r="L20" s="493"/>
      <c r="M20" s="207">
        <v>384</v>
      </c>
      <c r="N20" s="208">
        <v>79</v>
      </c>
      <c r="O20" s="208">
        <v>20</v>
      </c>
      <c r="P20" s="279"/>
      <c r="Q20" s="353" t="str">
        <f>IF(K20=SUM(D20:H20)-I20,"ok","chyba")</f>
        <v>ok</v>
      </c>
      <c r="R20" s="303" t="s">
        <v>337</v>
      </c>
    </row>
    <row r="21" spans="2:18" s="4" customFormat="1" ht="29.25" customHeight="1">
      <c r="B21" s="472"/>
      <c r="C21" s="473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280"/>
      <c r="Q21" s="354"/>
      <c r="R21" s="51"/>
    </row>
    <row r="22" spans="2:18" s="4" customFormat="1" ht="24" customHeight="1">
      <c r="B22" s="200" t="s">
        <v>239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275"/>
      <c r="Q22" s="210"/>
      <c r="R22" s="52"/>
    </row>
    <row r="23" spans="2:18" s="4" customFormat="1" ht="29.25" customHeight="1">
      <c r="B23" s="477"/>
      <c r="C23" s="477"/>
      <c r="D23" s="477"/>
      <c r="E23" s="477"/>
      <c r="F23" s="477"/>
      <c r="G23" s="477"/>
      <c r="H23" s="499" t="s">
        <v>22</v>
      </c>
      <c r="I23" s="485" t="s">
        <v>36</v>
      </c>
      <c r="J23" s="485"/>
      <c r="K23" s="485"/>
      <c r="L23" s="485" t="s">
        <v>308</v>
      </c>
      <c r="M23" s="485" t="s">
        <v>35</v>
      </c>
      <c r="N23" s="485"/>
      <c r="O23" s="485"/>
      <c r="P23" s="276"/>
      <c r="Q23" s="353" t="str">
        <f>IF(I29=I26+I28,"ok","chyba")</f>
        <v>ok</v>
      </c>
      <c r="R23" s="303" t="s">
        <v>338</v>
      </c>
    </row>
    <row r="24" spans="2:18" s="4" customFormat="1" ht="57" customHeight="1">
      <c r="B24" s="477"/>
      <c r="C24" s="477"/>
      <c r="D24" s="477"/>
      <c r="E24" s="477"/>
      <c r="F24" s="477"/>
      <c r="G24" s="477"/>
      <c r="H24" s="500"/>
      <c r="I24" s="180" t="s">
        <v>307</v>
      </c>
      <c r="J24" s="180" t="s">
        <v>286</v>
      </c>
      <c r="K24" s="180" t="s">
        <v>318</v>
      </c>
      <c r="L24" s="485"/>
      <c r="M24" s="180" t="s">
        <v>238</v>
      </c>
      <c r="N24" s="180" t="s">
        <v>120</v>
      </c>
      <c r="O24" s="175" t="s">
        <v>33</v>
      </c>
      <c r="P24" s="278"/>
      <c r="Q24" s="353" t="str">
        <f>IF(J29=J26+J28,"ok","chyba")</f>
        <v>ok</v>
      </c>
      <c r="R24" s="303" t="s">
        <v>339</v>
      </c>
    </row>
    <row r="25" spans="2:18" s="4" customFormat="1" ht="24" customHeight="1">
      <c r="B25" s="482" t="s">
        <v>20</v>
      </c>
      <c r="C25" s="483"/>
      <c r="D25" s="483"/>
      <c r="E25" s="483"/>
      <c r="F25" s="483"/>
      <c r="G25" s="484"/>
      <c r="H25" s="180" t="s">
        <v>21</v>
      </c>
      <c r="I25" s="175">
        <v>1</v>
      </c>
      <c r="J25" s="180">
        <v>2</v>
      </c>
      <c r="K25" s="175">
        <v>3</v>
      </c>
      <c r="L25" s="180">
        <v>4</v>
      </c>
      <c r="M25" s="175">
        <v>5</v>
      </c>
      <c r="N25" s="180">
        <v>6</v>
      </c>
      <c r="O25" s="175">
        <v>7</v>
      </c>
      <c r="P25" s="278"/>
      <c r="Q25" s="353" t="str">
        <f>IF(K29=K26+K28,"ok","chyba")</f>
        <v>ok</v>
      </c>
      <c r="R25" s="303" t="s">
        <v>340</v>
      </c>
    </row>
    <row r="26" spans="2:18" s="4" customFormat="1" ht="27.75" customHeight="1">
      <c r="B26" s="469" t="s">
        <v>42</v>
      </c>
      <c r="C26" s="470"/>
      <c r="D26" s="470"/>
      <c r="E26" s="470"/>
      <c r="F26" s="470"/>
      <c r="G26" s="471"/>
      <c r="H26" s="180">
        <v>91</v>
      </c>
      <c r="I26" s="176">
        <v>259</v>
      </c>
      <c r="J26" s="182">
        <v>78</v>
      </c>
      <c r="K26" s="176">
        <v>267</v>
      </c>
      <c r="L26" s="182">
        <v>39</v>
      </c>
      <c r="M26" s="175" t="s">
        <v>23</v>
      </c>
      <c r="N26" s="203">
        <v>0</v>
      </c>
      <c r="O26" s="176">
        <v>55</v>
      </c>
      <c r="P26" s="279"/>
      <c r="Q26" s="353" t="str">
        <f>IF(L29=L26+L28,"ok","chyba")</f>
        <v>ok</v>
      </c>
      <c r="R26" s="303" t="s">
        <v>341</v>
      </c>
    </row>
    <row r="27" spans="2:18" s="4" customFormat="1" ht="27.75" customHeight="1">
      <c r="B27" s="469" t="s">
        <v>195</v>
      </c>
      <c r="C27" s="470"/>
      <c r="D27" s="470"/>
      <c r="E27" s="470"/>
      <c r="F27" s="470"/>
      <c r="G27" s="471"/>
      <c r="H27" s="180" t="s">
        <v>37</v>
      </c>
      <c r="I27" s="176">
        <v>13</v>
      </c>
      <c r="J27" s="182">
        <v>5</v>
      </c>
      <c r="K27" s="176">
        <v>17</v>
      </c>
      <c r="L27" s="182">
        <v>0</v>
      </c>
      <c r="M27" s="175" t="s">
        <v>23</v>
      </c>
      <c r="N27" s="203">
        <v>0</v>
      </c>
      <c r="O27" s="176">
        <v>2</v>
      </c>
      <c r="P27" s="279"/>
      <c r="Q27" s="355" t="str">
        <f>IF(M29=M28,"ok","chyba")</f>
        <v>ok</v>
      </c>
      <c r="R27" s="303" t="s">
        <v>342</v>
      </c>
    </row>
    <row r="28" spans="2:18" s="4" customFormat="1" ht="27.75" customHeight="1">
      <c r="B28" s="469" t="s">
        <v>43</v>
      </c>
      <c r="C28" s="470"/>
      <c r="D28" s="470"/>
      <c r="E28" s="470"/>
      <c r="F28" s="470"/>
      <c r="G28" s="471"/>
      <c r="H28" s="180">
        <v>92</v>
      </c>
      <c r="I28" s="176">
        <v>108</v>
      </c>
      <c r="J28" s="182">
        <v>91</v>
      </c>
      <c r="K28" s="176">
        <v>116</v>
      </c>
      <c r="L28" s="182">
        <v>45</v>
      </c>
      <c r="M28" s="176">
        <v>2</v>
      </c>
      <c r="N28" s="182">
        <v>0</v>
      </c>
      <c r="O28" s="176">
        <v>45</v>
      </c>
      <c r="P28" s="279"/>
      <c r="Q28" s="353" t="str">
        <f>IF(N29=N26+N28,"ok","chyba")</f>
        <v>ok</v>
      </c>
      <c r="R28" s="303" t="s">
        <v>344</v>
      </c>
    </row>
    <row r="29" spans="2:18" s="4" customFormat="1" ht="27.75" customHeight="1">
      <c r="B29" s="469" t="s">
        <v>29</v>
      </c>
      <c r="C29" s="470"/>
      <c r="D29" s="470"/>
      <c r="E29" s="470"/>
      <c r="F29" s="470"/>
      <c r="G29" s="471"/>
      <c r="H29" s="180">
        <v>93</v>
      </c>
      <c r="I29" s="176">
        <v>367</v>
      </c>
      <c r="J29" s="176">
        <v>169</v>
      </c>
      <c r="K29" s="176">
        <v>383</v>
      </c>
      <c r="L29" s="176">
        <v>84</v>
      </c>
      <c r="M29" s="176">
        <v>2</v>
      </c>
      <c r="N29" s="176">
        <v>0</v>
      </c>
      <c r="O29" s="176">
        <v>100</v>
      </c>
      <c r="P29" s="279"/>
      <c r="Q29" s="353" t="str">
        <f>IF(O29=O26+O28,"ok","chyba")</f>
        <v>ok</v>
      </c>
      <c r="R29" s="303" t="s">
        <v>343</v>
      </c>
    </row>
    <row r="30" spans="2:18" s="4" customFormat="1" ht="33.75" customHeight="1">
      <c r="B30" s="236"/>
      <c r="C30" s="236"/>
      <c r="D30" s="236"/>
      <c r="E30" s="236"/>
      <c r="F30" s="236"/>
      <c r="G30" s="236"/>
      <c r="H30" s="185"/>
      <c r="I30" s="185"/>
      <c r="J30" s="185"/>
      <c r="K30" s="185"/>
      <c r="L30" s="185"/>
      <c r="M30" s="185"/>
      <c r="N30" s="185"/>
      <c r="O30" s="185"/>
      <c r="P30" s="276"/>
      <c r="Q30" s="356"/>
      <c r="R30" s="52"/>
    </row>
    <row r="31" spans="2:18" s="4" customFormat="1" ht="21" customHeight="1">
      <c r="B31" s="237" t="s">
        <v>303</v>
      </c>
      <c r="C31" s="236"/>
      <c r="D31" s="236"/>
      <c r="E31" s="236"/>
      <c r="F31" s="236"/>
      <c r="G31" s="236"/>
      <c r="H31" s="185"/>
      <c r="I31" s="185"/>
      <c r="J31" s="185"/>
      <c r="K31" s="185"/>
      <c r="L31" s="185"/>
      <c r="M31" s="185"/>
      <c r="N31" s="185"/>
      <c r="O31" s="185"/>
      <c r="P31" s="276"/>
      <c r="Q31" s="356"/>
      <c r="R31" s="52"/>
    </row>
    <row r="32" spans="2:18" s="4" customFormat="1" ht="56.25" customHeight="1">
      <c r="B32" s="15"/>
      <c r="C32" s="503" t="s">
        <v>22</v>
      </c>
      <c r="D32" s="503" t="s">
        <v>197</v>
      </c>
      <c r="E32" s="507" t="s">
        <v>294</v>
      </c>
      <c r="F32" s="507"/>
      <c r="G32" s="508" t="s">
        <v>215</v>
      </c>
      <c r="H32" s="508"/>
      <c r="I32" s="508"/>
      <c r="J32" s="508"/>
      <c r="K32" s="508"/>
      <c r="L32" s="508"/>
      <c r="M32" s="505" t="s">
        <v>319</v>
      </c>
      <c r="N32" s="505"/>
      <c r="O32" s="505" t="s">
        <v>309</v>
      </c>
      <c r="P32" s="281"/>
      <c r="Q32" s="356"/>
      <c r="R32" s="52"/>
    </row>
    <row r="33" spans="2:18" s="4" customFormat="1" ht="40.5" customHeight="1">
      <c r="B33" s="30"/>
      <c r="C33" s="504"/>
      <c r="D33" s="504"/>
      <c r="E33" s="507"/>
      <c r="F33" s="507"/>
      <c r="G33" s="505" t="s">
        <v>99</v>
      </c>
      <c r="H33" s="505"/>
      <c r="I33" s="497" t="s">
        <v>98</v>
      </c>
      <c r="J33" s="498"/>
      <c r="K33" s="239" t="s">
        <v>306</v>
      </c>
      <c r="L33" s="239" t="s">
        <v>30</v>
      </c>
      <c r="M33" s="505"/>
      <c r="N33" s="505"/>
      <c r="O33" s="505"/>
      <c r="P33" s="281"/>
      <c r="Q33" s="356"/>
      <c r="R33" s="52"/>
    </row>
    <row r="34" spans="2:18" s="4" customFormat="1" ht="24" customHeight="1">
      <c r="B34" s="238" t="s">
        <v>20</v>
      </c>
      <c r="C34" s="5" t="s">
        <v>21</v>
      </c>
      <c r="D34" s="243">
        <v>1</v>
      </c>
      <c r="E34" s="480">
        <v>2</v>
      </c>
      <c r="F34" s="480"/>
      <c r="G34" s="497">
        <v>3</v>
      </c>
      <c r="H34" s="498"/>
      <c r="I34" s="497">
        <v>4</v>
      </c>
      <c r="J34" s="498"/>
      <c r="K34" s="239">
        <v>5</v>
      </c>
      <c r="L34" s="240" t="s">
        <v>200</v>
      </c>
      <c r="M34" s="497" t="s">
        <v>214</v>
      </c>
      <c r="N34" s="498"/>
      <c r="O34" s="239">
        <v>6</v>
      </c>
      <c r="P34" s="281"/>
      <c r="Q34" s="356"/>
      <c r="R34" s="52"/>
    </row>
    <row r="35" spans="2:18" s="4" customFormat="1" ht="45" customHeight="1">
      <c r="B35" s="241" t="s">
        <v>278</v>
      </c>
      <c r="C35" s="5">
        <v>94</v>
      </c>
      <c r="D35" s="110">
        <v>648</v>
      </c>
      <c r="E35" s="481">
        <v>182</v>
      </c>
      <c r="F35" s="481"/>
      <c r="G35" s="478">
        <v>64</v>
      </c>
      <c r="H35" s="479"/>
      <c r="I35" s="510">
        <v>35</v>
      </c>
      <c r="J35" s="511"/>
      <c r="K35" s="176">
        <v>96</v>
      </c>
      <c r="L35" s="176">
        <v>15</v>
      </c>
      <c r="M35" s="524">
        <v>2</v>
      </c>
      <c r="N35" s="525"/>
      <c r="O35" s="176">
        <v>618</v>
      </c>
      <c r="P35" s="279"/>
      <c r="Q35" s="353" t="str">
        <f>IF(O35=D35+E35+F35-SUM(G35:N35),"ok","chyba")</f>
        <v>ok</v>
      </c>
      <c r="R35" s="266" t="s">
        <v>351</v>
      </c>
    </row>
    <row r="36" spans="2:18" s="4" customFormat="1" ht="45" customHeight="1">
      <c r="B36" s="241" t="s">
        <v>295</v>
      </c>
      <c r="C36" s="5">
        <v>95</v>
      </c>
      <c r="D36" s="110">
        <v>3</v>
      </c>
      <c r="E36" s="481">
        <v>2</v>
      </c>
      <c r="F36" s="481"/>
      <c r="G36" s="478">
        <v>0</v>
      </c>
      <c r="H36" s="479"/>
      <c r="I36" s="510">
        <v>0</v>
      </c>
      <c r="J36" s="511"/>
      <c r="K36" s="176">
        <v>2</v>
      </c>
      <c r="L36" s="176">
        <v>0</v>
      </c>
      <c r="M36" s="524">
        <v>0</v>
      </c>
      <c r="N36" s="525"/>
      <c r="O36" s="176">
        <v>3</v>
      </c>
      <c r="P36" s="279"/>
      <c r="Q36" s="353" t="str">
        <f>IF(O36=D36+E36+F36-SUM(G36:N36),"ok","chyba")</f>
        <v>ok</v>
      </c>
      <c r="R36" s="266" t="s">
        <v>352</v>
      </c>
    </row>
    <row r="37" spans="2:18" s="4" customFormat="1" ht="71.25" customHeight="1">
      <c r="B37" s="241" t="s">
        <v>277</v>
      </c>
      <c r="C37" s="5">
        <v>96</v>
      </c>
      <c r="D37" s="109">
        <v>2</v>
      </c>
      <c r="E37" s="481">
        <v>12</v>
      </c>
      <c r="F37" s="481"/>
      <c r="G37" s="506">
        <v>6</v>
      </c>
      <c r="H37" s="506"/>
      <c r="I37" s="512">
        <v>1</v>
      </c>
      <c r="J37" s="512"/>
      <c r="K37" s="176">
        <v>0</v>
      </c>
      <c r="L37" s="176">
        <v>0</v>
      </c>
      <c r="M37" s="509" t="s">
        <v>23</v>
      </c>
      <c r="N37" s="509"/>
      <c r="O37" s="176">
        <v>7</v>
      </c>
      <c r="P37" s="279"/>
      <c r="Q37" s="353" t="str">
        <f>IF(O37=D37+E37+F37-SUM(G37:L37),"ok","chyba")</f>
        <v>ok</v>
      </c>
      <c r="R37" s="266" t="s">
        <v>401</v>
      </c>
    </row>
    <row r="38" spans="2:18" s="4" customFormat="1" ht="51" customHeight="1">
      <c r="B38" s="242" t="s">
        <v>213</v>
      </c>
      <c r="C38" s="5" t="s">
        <v>304</v>
      </c>
      <c r="D38" s="109">
        <v>52</v>
      </c>
      <c r="E38" s="481">
        <v>50</v>
      </c>
      <c r="F38" s="481"/>
      <c r="G38" s="506">
        <v>19</v>
      </c>
      <c r="H38" s="506"/>
      <c r="I38" s="512">
        <v>10</v>
      </c>
      <c r="J38" s="512"/>
      <c r="K38" s="176">
        <v>0</v>
      </c>
      <c r="L38" s="176">
        <v>4</v>
      </c>
      <c r="M38" s="509" t="s">
        <v>23</v>
      </c>
      <c r="N38" s="509"/>
      <c r="O38" s="176">
        <v>69</v>
      </c>
      <c r="P38" s="279"/>
      <c r="Q38" s="353" t="str">
        <f>IF(O38=D38+E38+F38-SUM(G38:L38),"ok","chyba")</f>
        <v>ok</v>
      </c>
      <c r="R38" s="266" t="s">
        <v>402</v>
      </c>
    </row>
    <row r="39" spans="2:18" s="4" customFormat="1" ht="81.75" customHeight="1">
      <c r="B39" s="241" t="s">
        <v>221</v>
      </c>
      <c r="C39" s="5" t="s">
        <v>305</v>
      </c>
      <c r="D39" s="109">
        <v>20</v>
      </c>
      <c r="E39" s="481">
        <v>74</v>
      </c>
      <c r="F39" s="481"/>
      <c r="G39" s="506">
        <v>30</v>
      </c>
      <c r="H39" s="506"/>
      <c r="I39" s="512">
        <v>8</v>
      </c>
      <c r="J39" s="512"/>
      <c r="K39" s="176">
        <v>0</v>
      </c>
      <c r="L39" s="176">
        <v>16</v>
      </c>
      <c r="M39" s="509" t="s">
        <v>23</v>
      </c>
      <c r="N39" s="509"/>
      <c r="O39" s="176">
        <v>40</v>
      </c>
      <c r="P39" s="279"/>
      <c r="Q39" s="353" t="str">
        <f>IF(O39=D39+E39+F39-SUM(G39:L39),"ok","chyba")</f>
        <v>ok</v>
      </c>
      <c r="R39" s="266" t="s">
        <v>403</v>
      </c>
    </row>
    <row r="40" spans="2:18" s="4" customFormat="1" ht="33.75" customHeight="1">
      <c r="B40" s="236"/>
      <c r="C40" s="236"/>
      <c r="D40" s="236"/>
      <c r="E40" s="236"/>
      <c r="F40" s="236"/>
      <c r="G40" s="236"/>
      <c r="H40" s="185"/>
      <c r="I40" s="236"/>
      <c r="J40" s="236"/>
      <c r="K40" s="236"/>
      <c r="L40" s="236"/>
      <c r="M40" s="236"/>
      <c r="N40" s="236"/>
      <c r="O40" s="236"/>
      <c r="P40" s="282"/>
      <c r="Q40" s="282"/>
      <c r="R40" s="52"/>
    </row>
    <row r="41" spans="2:18" s="4" customFormat="1" ht="39" customHeight="1" thickBot="1">
      <c r="B41" s="183" t="s">
        <v>143</v>
      </c>
      <c r="C41" s="184"/>
      <c r="D41" s="184"/>
      <c r="E41" s="184"/>
      <c r="F41" s="184"/>
      <c r="G41" s="184"/>
      <c r="H41" s="185"/>
      <c r="I41" s="186"/>
      <c r="J41" s="187"/>
      <c r="K41" s="186"/>
      <c r="L41" s="187"/>
      <c r="M41" s="188"/>
      <c r="N41" s="185"/>
      <c r="O41" s="188"/>
      <c r="P41" s="278"/>
      <c r="Q41" s="278"/>
      <c r="R41" s="52"/>
    </row>
    <row r="42" spans="2:18" s="4" customFormat="1" ht="14.25" customHeight="1">
      <c r="B42" s="513"/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5"/>
      <c r="P42" s="283"/>
      <c r="Q42" s="283"/>
      <c r="R42" s="52"/>
    </row>
    <row r="43" spans="2:18" s="4" customFormat="1" ht="120" customHeight="1" thickBot="1">
      <c r="B43" s="516"/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8"/>
      <c r="P43" s="283"/>
      <c r="Q43" s="283"/>
      <c r="R43" s="52"/>
    </row>
    <row r="44" spans="2:18" s="4" customFormat="1" ht="12" customHeight="1"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</row>
    <row r="45" spans="2:18" s="4" customFormat="1" ht="27" customHeight="1" hidden="1">
      <c r="B45" s="54"/>
      <c r="C45" s="54"/>
      <c r="D45" s="54"/>
      <c r="E45" s="54"/>
      <c r="F45" s="54"/>
      <c r="G45" s="54"/>
      <c r="H45" s="51"/>
      <c r="I45" s="53"/>
      <c r="J45" s="55"/>
      <c r="K45" s="53"/>
      <c r="L45" s="55"/>
      <c r="M45" s="52"/>
      <c r="N45" s="51"/>
      <c r="O45" s="52"/>
      <c r="P45" s="52"/>
      <c r="Q45" s="52"/>
      <c r="R45" s="34"/>
    </row>
    <row r="46" spans="2:18" s="4" customFormat="1" ht="12.75" hidden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2:18" s="4" customFormat="1" ht="12.75" hidden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2:18" s="4" customFormat="1" ht="12.75" hidden="1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2:18" s="4" customFormat="1" ht="12.75" hidden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2:18" s="4" customFormat="1" ht="12.75" hidden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2:18" s="4" customFormat="1" ht="12.75" hidden="1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2:18" ht="12.75" hidden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5"/>
    </row>
    <row r="53" spans="2:18" ht="12.75" hidden="1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5"/>
    </row>
    <row r="54" spans="2:18" ht="12.75" hidden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2:17" ht="12.75" hidden="1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ht="12.75" hidden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</sheetData>
  <sheetProtection/>
  <mergeCells count="97">
    <mergeCell ref="B11:C11"/>
    <mergeCell ref="B12:C12"/>
    <mergeCell ref="B8:C8"/>
    <mergeCell ref="D5:D7"/>
    <mergeCell ref="E5:E7"/>
    <mergeCell ref="F5:F7"/>
    <mergeCell ref="B9:C9"/>
    <mergeCell ref="B10:C10"/>
    <mergeCell ref="N6:N7"/>
    <mergeCell ref="D18:E18"/>
    <mergeCell ref="F18:H18"/>
    <mergeCell ref="B14:B15"/>
    <mergeCell ref="C14:C15"/>
    <mergeCell ref="K15:L15"/>
    <mergeCell ref="G8:H8"/>
    <mergeCell ref="M14:O14"/>
    <mergeCell ref="I15:J15"/>
    <mergeCell ref="M6:M7"/>
    <mergeCell ref="I8:J8"/>
    <mergeCell ref="I9:J9"/>
    <mergeCell ref="G9:H9"/>
    <mergeCell ref="M34:N34"/>
    <mergeCell ref="I17:J17"/>
    <mergeCell ref="I18:J18"/>
    <mergeCell ref="I19:J19"/>
    <mergeCell ref="K17:L17"/>
    <mergeCell ref="I33:J33"/>
    <mergeCell ref="M32:N33"/>
    <mergeCell ref="G5:O5"/>
    <mergeCell ref="G6:L6"/>
    <mergeCell ref="O6:O7"/>
    <mergeCell ref="G7:H7"/>
    <mergeCell ref="I7:J7"/>
    <mergeCell ref="I39:J39"/>
    <mergeCell ref="M35:N35"/>
    <mergeCell ref="M36:N36"/>
    <mergeCell ref="M37:N37"/>
    <mergeCell ref="M38:N38"/>
    <mergeCell ref="M39:N39"/>
    <mergeCell ref="I36:J36"/>
    <mergeCell ref="I37:J37"/>
    <mergeCell ref="I38:J38"/>
    <mergeCell ref="I35:J35"/>
    <mergeCell ref="B42:O43"/>
    <mergeCell ref="G39:H39"/>
    <mergeCell ref="E39:F39"/>
    <mergeCell ref="E38:F38"/>
    <mergeCell ref="G38:H38"/>
    <mergeCell ref="C32:C33"/>
    <mergeCell ref="D32:D33"/>
    <mergeCell ref="O32:O33"/>
    <mergeCell ref="G37:H37"/>
    <mergeCell ref="I34:J34"/>
    <mergeCell ref="E36:F36"/>
    <mergeCell ref="G35:H35"/>
    <mergeCell ref="E32:F33"/>
    <mergeCell ref="G32:L32"/>
    <mergeCell ref="G33:H33"/>
    <mergeCell ref="G34:H34"/>
    <mergeCell ref="E37:F37"/>
    <mergeCell ref="I10:J10"/>
    <mergeCell ref="F20:H20"/>
    <mergeCell ref="H23:H24"/>
    <mergeCell ref="I23:K23"/>
    <mergeCell ref="I12:J12"/>
    <mergeCell ref="G10:H10"/>
    <mergeCell ref="G11:H11"/>
    <mergeCell ref="G12:H12"/>
    <mergeCell ref="F19:H19"/>
    <mergeCell ref="K20:L20"/>
    <mergeCell ref="K18:L18"/>
    <mergeCell ref="K19:L19"/>
    <mergeCell ref="F17:H17"/>
    <mergeCell ref="D14:L14"/>
    <mergeCell ref="D15:E15"/>
    <mergeCell ref="F15:H15"/>
    <mergeCell ref="I20:J20"/>
    <mergeCell ref="B25:G25"/>
    <mergeCell ref="B26:G26"/>
    <mergeCell ref="L23:L24"/>
    <mergeCell ref="M23:O23"/>
    <mergeCell ref="D16:E16"/>
    <mergeCell ref="D19:E19"/>
    <mergeCell ref="D20:E20"/>
    <mergeCell ref="F16:H16"/>
    <mergeCell ref="I16:J16"/>
    <mergeCell ref="K16:L16"/>
    <mergeCell ref="I11:J11"/>
    <mergeCell ref="B27:G27"/>
    <mergeCell ref="B21:O21"/>
    <mergeCell ref="D17:E17"/>
    <mergeCell ref="B23:G24"/>
    <mergeCell ref="G36:H36"/>
    <mergeCell ref="E34:F34"/>
    <mergeCell ref="E35:F35"/>
    <mergeCell ref="B28:G28"/>
    <mergeCell ref="B29:G29"/>
  </mergeCells>
  <conditionalFormatting sqref="Q9:Q12">
    <cfRule type="cellIs" priority="11" dxfId="16" operator="equal" stopIfTrue="1">
      <formula>"chyba"</formula>
    </cfRule>
  </conditionalFormatting>
  <conditionalFormatting sqref="Q17">
    <cfRule type="cellIs" priority="10" dxfId="0" operator="equal" stopIfTrue="1">
      <formula>"chyba"</formula>
    </cfRule>
  </conditionalFormatting>
  <conditionalFormatting sqref="Q18:Q20">
    <cfRule type="cellIs" priority="9" dxfId="0" operator="equal" stopIfTrue="1">
      <formula>"chyba"</formula>
    </cfRule>
  </conditionalFormatting>
  <conditionalFormatting sqref="Q23:Q26 Q28:Q29">
    <cfRule type="cellIs" priority="8" dxfId="0" operator="equal" stopIfTrue="1">
      <formula>"chyba"</formula>
    </cfRule>
  </conditionalFormatting>
  <conditionalFormatting sqref="Q27">
    <cfRule type="cellIs" priority="7" dxfId="0" operator="equal" stopIfTrue="1">
      <formula>"chyba"</formula>
    </cfRule>
  </conditionalFormatting>
  <conditionalFormatting sqref="Q35:Q36">
    <cfRule type="cellIs" priority="6" dxfId="0" operator="equal" stopIfTrue="1">
      <formula>"chyba"</formula>
    </cfRule>
  </conditionalFormatting>
  <conditionalFormatting sqref="Q37:Q39">
    <cfRule type="cellIs" priority="5" dxfId="0" operator="equal" stopIfTrue="1">
      <formula>"chyba"</formula>
    </cfRule>
  </conditionalFormatting>
  <dataValidations count="4">
    <dataValidation type="whole" allowBlank="1" showErrorMessage="1" errorTitle="Pozor!" error="Je nezbytné vložit numerickou hodnotu!" sqref="O9:P12 I9:I12 M20:P20 M9:M12 I26:L29 M29:P29 M35:M36 K9:K12 I35:I39 O35:P39 K35:L39">
      <formula1>0</formula1>
      <formula2>999999</formula2>
    </dataValidation>
    <dataValidation type="whole" allowBlank="1" showErrorMessage="1" errorTitle="Pozor!" error="Je nezbytné vložit numerickou hodnotu!" sqref="N28 O26:P28">
      <formula1>0</formula1>
      <formula2>9999999</formula2>
    </dataValidation>
    <dataValidation type="whole" allowBlank="1" showErrorMessage="1" errorTitle="Pozor!" error="Je nezbytné vložit numerickou hodnotu!" sqref="M28">
      <formula1>0</formula1>
      <formula2>999999999</formula2>
    </dataValidation>
    <dataValidation type="whole" allowBlank="1" showErrorMessage="1" errorTitle="Pozor!" error="Vkládejte pouze číselné hodnoty!" sqref="C35:C36 D35:E39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="90" zoomScaleNormal="90" zoomScalePageLayoutView="0" workbookViewId="0" topLeftCell="B1">
      <selection activeCell="I41" sqref="I41"/>
    </sheetView>
  </sheetViews>
  <sheetFormatPr defaultColWidth="0" defaultRowHeight="12.75" zeroHeight="1"/>
  <cols>
    <col min="1" max="1" width="1.75390625" style="4" hidden="1" customWidth="1"/>
    <col min="2" max="2" width="30.125" style="4" customWidth="1"/>
    <col min="3" max="3" width="8.125" style="4" customWidth="1"/>
    <col min="4" max="4" width="7.875" style="4" customWidth="1"/>
    <col min="5" max="5" width="6.375" style="10" customWidth="1"/>
    <col min="6" max="6" width="7.25390625" style="10" customWidth="1"/>
    <col min="7" max="7" width="11.125" style="10" customWidth="1"/>
    <col min="8" max="8" width="10.00390625" style="10" customWidth="1"/>
    <col min="9" max="9" width="16.875" style="10" customWidth="1"/>
    <col min="10" max="10" width="1.75390625" style="10" customWidth="1"/>
    <col min="11" max="11" width="5.75390625" style="10" customWidth="1"/>
    <col min="12" max="12" width="22.00390625" style="10" customWidth="1"/>
    <col min="13" max="13" width="1.75390625" style="4" customWidth="1"/>
    <col min="14" max="15" width="0" style="4" hidden="1" customWidth="1"/>
    <col min="16" max="16384" width="9.125" style="4" hidden="1" customWidth="1"/>
  </cols>
  <sheetData>
    <row r="1" spans="1:13" ht="15" customHeight="1">
      <c r="A1" s="9"/>
      <c r="B1" s="7"/>
      <c r="C1" s="7"/>
      <c r="D1" s="7"/>
      <c r="E1" s="8"/>
      <c r="F1" s="8"/>
      <c r="G1" s="8"/>
      <c r="H1" s="8"/>
      <c r="I1" s="154"/>
      <c r="J1" s="154"/>
      <c r="K1" s="154"/>
      <c r="L1" s="154" t="s">
        <v>313</v>
      </c>
      <c r="M1" s="9"/>
    </row>
    <row r="2" spans="1:13" ht="28.5" customHeight="1">
      <c r="A2" s="9"/>
      <c r="B2" s="213" t="s">
        <v>240</v>
      </c>
      <c r="C2" s="213"/>
      <c r="D2" s="214"/>
      <c r="E2" s="215"/>
      <c r="F2" s="215"/>
      <c r="G2" s="215"/>
      <c r="H2" s="215"/>
      <c r="I2" s="215"/>
      <c r="J2" s="215"/>
      <c r="K2" s="215"/>
      <c r="L2" s="8"/>
      <c r="M2" s="9"/>
    </row>
    <row r="3" spans="1:13" ht="41.25" customHeight="1">
      <c r="A3" s="9"/>
      <c r="B3" s="559"/>
      <c r="C3" s="560"/>
      <c r="D3" s="560"/>
      <c r="E3" s="561"/>
      <c r="F3" s="216" t="s">
        <v>44</v>
      </c>
      <c r="G3" s="558" t="s">
        <v>287</v>
      </c>
      <c r="H3" s="558"/>
      <c r="I3" s="216" t="s">
        <v>354</v>
      </c>
      <c r="J3" s="293"/>
      <c r="K3" s="295"/>
      <c r="L3" s="28"/>
      <c r="M3" s="9"/>
    </row>
    <row r="4" spans="1:13" ht="21" customHeight="1">
      <c r="A4" s="9"/>
      <c r="B4" s="559" t="s">
        <v>20</v>
      </c>
      <c r="C4" s="560"/>
      <c r="D4" s="560"/>
      <c r="E4" s="561"/>
      <c r="F4" s="217" t="s">
        <v>21</v>
      </c>
      <c r="G4" s="558">
        <v>1</v>
      </c>
      <c r="H4" s="558"/>
      <c r="I4" s="216">
        <v>2</v>
      </c>
      <c r="J4" s="293"/>
      <c r="K4" s="295"/>
      <c r="L4" s="28"/>
      <c r="M4" s="9"/>
    </row>
    <row r="5" spans="1:13" ht="21" customHeight="1">
      <c r="A5" s="9"/>
      <c r="B5" s="536" t="s">
        <v>283</v>
      </c>
      <c r="C5" s="556"/>
      <c r="D5" s="556"/>
      <c r="E5" s="557"/>
      <c r="F5" s="217">
        <v>97</v>
      </c>
      <c r="G5" s="562">
        <v>345</v>
      </c>
      <c r="H5" s="562"/>
      <c r="I5" s="218">
        <v>1321</v>
      </c>
      <c r="J5" s="296"/>
      <c r="K5" s="296"/>
      <c r="L5" s="39"/>
      <c r="M5" s="9"/>
    </row>
    <row r="6" spans="1:13" ht="18.75" customHeight="1">
      <c r="A6" s="9"/>
      <c r="B6" s="536" t="s">
        <v>292</v>
      </c>
      <c r="C6" s="556"/>
      <c r="D6" s="556"/>
      <c r="E6" s="557"/>
      <c r="F6" s="217">
        <v>98</v>
      </c>
      <c r="G6" s="562">
        <v>1</v>
      </c>
      <c r="H6" s="562"/>
      <c r="I6" s="218">
        <v>1</v>
      </c>
      <c r="J6" s="296"/>
      <c r="K6" s="296"/>
      <c r="L6" s="39"/>
      <c r="M6" s="9"/>
    </row>
    <row r="7" spans="1:13" ht="18.75" customHeight="1">
      <c r="A7" s="9"/>
      <c r="B7" s="536" t="s">
        <v>78</v>
      </c>
      <c r="C7" s="556"/>
      <c r="D7" s="556"/>
      <c r="E7" s="557"/>
      <c r="F7" s="217">
        <v>99</v>
      </c>
      <c r="G7" s="562">
        <v>17</v>
      </c>
      <c r="H7" s="562"/>
      <c r="I7" s="86" t="s">
        <v>23</v>
      </c>
      <c r="J7" s="297"/>
      <c r="K7" s="297"/>
      <c r="L7" s="39"/>
      <c r="M7" s="9"/>
    </row>
    <row r="8" spans="1:13" ht="18.75" customHeight="1">
      <c r="A8" s="9"/>
      <c r="B8" s="536" t="s">
        <v>79</v>
      </c>
      <c r="C8" s="556"/>
      <c r="D8" s="556"/>
      <c r="E8" s="557"/>
      <c r="F8" s="217">
        <v>100</v>
      </c>
      <c r="G8" s="562">
        <v>1</v>
      </c>
      <c r="H8" s="562"/>
      <c r="I8" s="86" t="s">
        <v>23</v>
      </c>
      <c r="J8" s="297"/>
      <c r="K8" s="297"/>
      <c r="L8" s="39"/>
      <c r="M8" s="9"/>
    </row>
    <row r="9" spans="1:13" ht="39" customHeight="1">
      <c r="A9" s="9"/>
      <c r="B9" s="213" t="s">
        <v>249</v>
      </c>
      <c r="C9" s="213"/>
      <c r="D9" s="214"/>
      <c r="E9" s="215"/>
      <c r="F9" s="215"/>
      <c r="G9" s="215"/>
      <c r="H9" s="215"/>
      <c r="I9" s="215"/>
      <c r="J9" s="298"/>
      <c r="K9" s="298"/>
      <c r="L9" s="8"/>
      <c r="M9" s="9"/>
    </row>
    <row r="10" spans="1:13" ht="36.75" customHeight="1">
      <c r="A10" s="9"/>
      <c r="B10" s="531"/>
      <c r="C10" s="563"/>
      <c r="D10" s="563"/>
      <c r="E10" s="563"/>
      <c r="F10" s="563"/>
      <c r="G10" s="563"/>
      <c r="H10" s="3" t="s">
        <v>44</v>
      </c>
      <c r="I10" s="3" t="s">
        <v>290</v>
      </c>
      <c r="J10" s="291"/>
      <c r="K10" s="291"/>
      <c r="L10" s="38"/>
      <c r="M10" s="9"/>
    </row>
    <row r="11" spans="1:13" ht="21" customHeight="1">
      <c r="A11" s="9"/>
      <c r="B11" s="427" t="s">
        <v>20</v>
      </c>
      <c r="C11" s="564"/>
      <c r="D11" s="564"/>
      <c r="E11" s="564"/>
      <c r="F11" s="564"/>
      <c r="G11" s="466"/>
      <c r="H11" s="6" t="s">
        <v>21</v>
      </c>
      <c r="I11" s="6">
        <v>1</v>
      </c>
      <c r="J11" s="260"/>
      <c r="K11" s="260"/>
      <c r="L11" s="28"/>
      <c r="M11" s="9"/>
    </row>
    <row r="12" spans="1:13" ht="18.75" customHeight="1">
      <c r="A12" s="9"/>
      <c r="B12" s="565" t="s">
        <v>70</v>
      </c>
      <c r="C12" s="529" t="s">
        <v>297</v>
      </c>
      <c r="D12" s="530"/>
      <c r="E12" s="530"/>
      <c r="F12" s="530"/>
      <c r="G12" s="530"/>
      <c r="H12" s="6">
        <v>102</v>
      </c>
      <c r="I12" s="1">
        <v>5</v>
      </c>
      <c r="J12" s="263"/>
      <c r="K12" s="263"/>
      <c r="L12" s="39"/>
      <c r="M12" s="9"/>
    </row>
    <row r="13" spans="1:13" ht="18.75" customHeight="1">
      <c r="A13" s="9"/>
      <c r="B13" s="566"/>
      <c r="C13" s="552" t="s">
        <v>250</v>
      </c>
      <c r="D13" s="530"/>
      <c r="E13" s="530"/>
      <c r="F13" s="530"/>
      <c r="G13" s="530"/>
      <c r="H13" s="6">
        <v>103</v>
      </c>
      <c r="I13" s="1">
        <v>32</v>
      </c>
      <c r="J13" s="263"/>
      <c r="K13" s="263"/>
      <c r="L13" s="39"/>
      <c r="M13" s="9"/>
    </row>
    <row r="14" spans="1:13" ht="18.75" customHeight="1">
      <c r="A14" s="9"/>
      <c r="B14" s="566"/>
      <c r="C14" s="552" t="s">
        <v>251</v>
      </c>
      <c r="D14" s="530"/>
      <c r="E14" s="530"/>
      <c r="F14" s="530"/>
      <c r="G14" s="530"/>
      <c r="H14" s="6" t="s">
        <v>45</v>
      </c>
      <c r="I14" s="1">
        <v>7</v>
      </c>
      <c r="J14" s="263"/>
      <c r="K14" s="263"/>
      <c r="L14" s="39"/>
      <c r="M14" s="9"/>
    </row>
    <row r="15" spans="1:13" ht="26.25" customHeight="1">
      <c r="A15" s="9"/>
      <c r="B15" s="566"/>
      <c r="C15" s="529" t="s">
        <v>298</v>
      </c>
      <c r="D15" s="530"/>
      <c r="E15" s="530"/>
      <c r="F15" s="530"/>
      <c r="G15" s="530"/>
      <c r="H15" s="6">
        <v>104</v>
      </c>
      <c r="I15" s="1">
        <v>53</v>
      </c>
      <c r="J15" s="263"/>
      <c r="K15" s="263"/>
      <c r="L15" s="39"/>
      <c r="M15" s="9"/>
    </row>
    <row r="16" spans="1:13" ht="18" customHeight="1">
      <c r="A16" s="9"/>
      <c r="B16" s="566"/>
      <c r="C16" s="529" t="s">
        <v>241</v>
      </c>
      <c r="D16" s="530"/>
      <c r="E16" s="530"/>
      <c r="F16" s="530"/>
      <c r="G16" s="530"/>
      <c r="H16" s="6">
        <v>105</v>
      </c>
      <c r="I16" s="1">
        <v>15</v>
      </c>
      <c r="J16" s="263"/>
      <c r="K16" s="263"/>
      <c r="L16" s="39"/>
      <c r="M16" s="9"/>
    </row>
    <row r="17" spans="1:13" ht="16.5" customHeight="1">
      <c r="A17" s="9"/>
      <c r="B17" s="566"/>
      <c r="C17" s="552" t="s">
        <v>63</v>
      </c>
      <c r="D17" s="530"/>
      <c r="E17" s="530"/>
      <c r="F17" s="530"/>
      <c r="G17" s="530"/>
      <c r="H17" s="6">
        <v>106</v>
      </c>
      <c r="I17" s="1">
        <v>124</v>
      </c>
      <c r="J17" s="263"/>
      <c r="K17" s="263"/>
      <c r="L17" s="39"/>
      <c r="M17" s="9"/>
    </row>
    <row r="18" spans="1:13" ht="16.5" customHeight="1">
      <c r="A18" s="9"/>
      <c r="B18" s="566"/>
      <c r="C18" s="552" t="s">
        <v>64</v>
      </c>
      <c r="D18" s="530"/>
      <c r="E18" s="530"/>
      <c r="F18" s="530"/>
      <c r="G18" s="530"/>
      <c r="H18" s="6" t="s">
        <v>46</v>
      </c>
      <c r="I18" s="1">
        <v>33</v>
      </c>
      <c r="J18" s="263"/>
      <c r="K18" s="263"/>
      <c r="L18" s="39"/>
      <c r="M18" s="9"/>
    </row>
    <row r="19" spans="1:13" ht="16.5" customHeight="1">
      <c r="A19" s="9"/>
      <c r="B19" s="566"/>
      <c r="C19" s="552" t="s">
        <v>65</v>
      </c>
      <c r="D19" s="530"/>
      <c r="E19" s="530"/>
      <c r="F19" s="530"/>
      <c r="G19" s="530"/>
      <c r="H19" s="6" t="s">
        <v>47</v>
      </c>
      <c r="I19" s="1">
        <v>20</v>
      </c>
      <c r="J19" s="263"/>
      <c r="K19" s="263"/>
      <c r="L19" s="39"/>
      <c r="M19" s="9"/>
    </row>
    <row r="20" spans="1:13" ht="29.25" customHeight="1">
      <c r="A20" s="9"/>
      <c r="B20" s="566"/>
      <c r="C20" s="536" t="s">
        <v>284</v>
      </c>
      <c r="D20" s="537"/>
      <c r="E20" s="537"/>
      <c r="F20" s="537"/>
      <c r="G20" s="538"/>
      <c r="H20" s="6" t="s">
        <v>48</v>
      </c>
      <c r="I20" s="1">
        <v>218</v>
      </c>
      <c r="J20" s="263"/>
      <c r="K20" s="301"/>
      <c r="L20" s="359"/>
      <c r="M20" s="9"/>
    </row>
    <row r="21" spans="1:13" ht="23.25" customHeight="1">
      <c r="A21" s="9"/>
      <c r="B21" s="566"/>
      <c r="C21" s="533" t="s">
        <v>66</v>
      </c>
      <c r="D21" s="553" t="s">
        <v>67</v>
      </c>
      <c r="E21" s="567"/>
      <c r="F21" s="567"/>
      <c r="G21" s="532"/>
      <c r="H21" s="6" t="s">
        <v>49</v>
      </c>
      <c r="I21" s="1">
        <v>221</v>
      </c>
      <c r="J21" s="263"/>
      <c r="K21" s="59"/>
      <c r="L21" s="360"/>
      <c r="M21" s="9"/>
    </row>
    <row r="22" spans="1:13" ht="17.25" customHeight="1">
      <c r="A22" s="9"/>
      <c r="B22" s="566"/>
      <c r="C22" s="545"/>
      <c r="D22" s="553" t="s">
        <v>68</v>
      </c>
      <c r="E22" s="567"/>
      <c r="F22" s="567"/>
      <c r="G22" s="532"/>
      <c r="H22" s="6" t="s">
        <v>50</v>
      </c>
      <c r="I22" s="1">
        <v>12</v>
      </c>
      <c r="J22" s="263"/>
      <c r="K22" s="263"/>
      <c r="L22" s="39"/>
      <c r="M22" s="9"/>
    </row>
    <row r="23" spans="1:13" ht="17.25" customHeight="1">
      <c r="A23" s="9"/>
      <c r="B23" s="566"/>
      <c r="C23" s="552" t="s">
        <v>69</v>
      </c>
      <c r="D23" s="530"/>
      <c r="E23" s="530"/>
      <c r="F23" s="530"/>
      <c r="G23" s="530"/>
      <c r="H23" s="6" t="s">
        <v>51</v>
      </c>
      <c r="I23" s="1">
        <v>26</v>
      </c>
      <c r="J23" s="263"/>
      <c r="K23" s="263"/>
      <c r="L23" s="39"/>
      <c r="M23" s="9"/>
    </row>
    <row r="24" spans="1:13" ht="26.25" customHeight="1">
      <c r="A24" s="9"/>
      <c r="B24" s="566"/>
      <c r="C24" s="529" t="s">
        <v>242</v>
      </c>
      <c r="D24" s="530"/>
      <c r="E24" s="530"/>
      <c r="F24" s="530"/>
      <c r="G24" s="530"/>
      <c r="H24" s="6" t="s">
        <v>52</v>
      </c>
      <c r="I24" s="1">
        <v>44</v>
      </c>
      <c r="J24" s="263"/>
      <c r="K24" s="263"/>
      <c r="L24" s="39"/>
      <c r="M24" s="9"/>
    </row>
    <row r="25" spans="1:13" ht="18" customHeight="1">
      <c r="A25" s="9"/>
      <c r="B25" s="566"/>
      <c r="C25" s="529" t="s">
        <v>243</v>
      </c>
      <c r="D25" s="530"/>
      <c r="E25" s="530"/>
      <c r="F25" s="530"/>
      <c r="G25" s="530"/>
      <c r="H25" s="6" t="s">
        <v>53</v>
      </c>
      <c r="I25" s="1">
        <v>22</v>
      </c>
      <c r="J25" s="263"/>
      <c r="K25" s="263"/>
      <c r="L25" s="39"/>
      <c r="M25" s="9"/>
    </row>
    <row r="26" spans="1:13" ht="18" customHeight="1">
      <c r="A26" s="9"/>
      <c r="B26" s="566"/>
      <c r="C26" s="529" t="s">
        <v>244</v>
      </c>
      <c r="D26" s="530"/>
      <c r="E26" s="530"/>
      <c r="F26" s="530"/>
      <c r="G26" s="530"/>
      <c r="H26" s="6" t="s">
        <v>54</v>
      </c>
      <c r="I26" s="1">
        <v>38</v>
      </c>
      <c r="J26" s="263"/>
      <c r="K26" s="263"/>
      <c r="L26" s="39"/>
      <c r="M26" s="9"/>
    </row>
    <row r="27" spans="1:13" ht="18" customHeight="1">
      <c r="A27" s="9"/>
      <c r="B27" s="566"/>
      <c r="C27" s="529" t="s">
        <v>245</v>
      </c>
      <c r="D27" s="530"/>
      <c r="E27" s="530"/>
      <c r="F27" s="530"/>
      <c r="G27" s="530"/>
      <c r="H27" s="6" t="s">
        <v>55</v>
      </c>
      <c r="I27" s="1">
        <v>61</v>
      </c>
      <c r="J27" s="263"/>
      <c r="K27" s="263"/>
      <c r="L27" s="39"/>
      <c r="M27" s="9"/>
    </row>
    <row r="28" spans="1:13" ht="24" customHeight="1">
      <c r="A28" s="9"/>
      <c r="B28" s="566"/>
      <c r="C28" s="536" t="s">
        <v>246</v>
      </c>
      <c r="D28" s="537"/>
      <c r="E28" s="537"/>
      <c r="F28" s="537"/>
      <c r="G28" s="538"/>
      <c r="H28" s="6" t="s">
        <v>56</v>
      </c>
      <c r="I28" s="1">
        <v>2</v>
      </c>
      <c r="J28" s="263"/>
      <c r="K28" s="263"/>
      <c r="L28" s="39"/>
      <c r="M28" s="9"/>
    </row>
    <row r="29" spans="1:13" ht="26.25" customHeight="1">
      <c r="A29" s="9"/>
      <c r="B29" s="566"/>
      <c r="C29" s="529" t="s">
        <v>288</v>
      </c>
      <c r="D29" s="530"/>
      <c r="E29" s="530"/>
      <c r="F29" s="530"/>
      <c r="G29" s="530"/>
      <c r="H29" s="6" t="s">
        <v>57</v>
      </c>
      <c r="I29" s="1">
        <v>1</v>
      </c>
      <c r="J29" s="263"/>
      <c r="K29" s="263"/>
      <c r="L29" s="39"/>
      <c r="M29" s="9"/>
    </row>
    <row r="30" spans="1:13" ht="18" customHeight="1">
      <c r="A30" s="9"/>
      <c r="B30" s="533" t="s">
        <v>252</v>
      </c>
      <c r="C30" s="532" t="s">
        <v>207</v>
      </c>
      <c r="D30" s="530"/>
      <c r="E30" s="530"/>
      <c r="F30" s="530"/>
      <c r="G30" s="530"/>
      <c r="H30" s="6">
        <v>107</v>
      </c>
      <c r="I30" s="1">
        <v>25</v>
      </c>
      <c r="J30" s="263"/>
      <c r="K30" s="263"/>
      <c r="L30" s="39"/>
      <c r="M30" s="9"/>
    </row>
    <row r="31" spans="1:13" ht="18" customHeight="1">
      <c r="A31" s="9"/>
      <c r="B31" s="534"/>
      <c r="C31" s="539" t="s">
        <v>253</v>
      </c>
      <c r="D31" s="540"/>
      <c r="E31" s="540"/>
      <c r="F31" s="540"/>
      <c r="G31" s="541"/>
      <c r="H31" s="217" t="s">
        <v>247</v>
      </c>
      <c r="I31" s="1">
        <v>30</v>
      </c>
      <c r="J31" s="263"/>
      <c r="K31" s="263"/>
      <c r="L31" s="39"/>
      <c r="M31" s="9"/>
    </row>
    <row r="32" spans="1:13" ht="18" customHeight="1">
      <c r="A32" s="9"/>
      <c r="B32" s="535"/>
      <c r="C32" s="532" t="s">
        <v>208</v>
      </c>
      <c r="D32" s="530"/>
      <c r="E32" s="530"/>
      <c r="F32" s="530"/>
      <c r="G32" s="530"/>
      <c r="H32" s="6">
        <v>108</v>
      </c>
      <c r="I32" s="1">
        <v>45</v>
      </c>
      <c r="J32" s="263"/>
      <c r="K32" s="263"/>
      <c r="L32" s="39"/>
      <c r="M32" s="9"/>
    </row>
    <row r="33" spans="1:13" ht="18" customHeight="1">
      <c r="A33" s="9"/>
      <c r="B33" s="535"/>
      <c r="C33" s="568" t="s">
        <v>209</v>
      </c>
      <c r="D33" s="569"/>
      <c r="E33" s="569"/>
      <c r="F33" s="569"/>
      <c r="G33" s="569"/>
      <c r="H33" s="6" t="s">
        <v>58</v>
      </c>
      <c r="I33" s="1">
        <v>5</v>
      </c>
      <c r="J33" s="263"/>
      <c r="K33" s="263"/>
      <c r="L33" s="39"/>
      <c r="M33" s="9"/>
    </row>
    <row r="34" spans="1:13" ht="25.5" customHeight="1">
      <c r="A34" s="9"/>
      <c r="B34" s="535"/>
      <c r="C34" s="553" t="s">
        <v>254</v>
      </c>
      <c r="D34" s="537"/>
      <c r="E34" s="537"/>
      <c r="F34" s="537"/>
      <c r="G34" s="538"/>
      <c r="H34" s="6" t="s">
        <v>220</v>
      </c>
      <c r="I34" s="1">
        <v>23</v>
      </c>
      <c r="J34" s="263"/>
      <c r="K34" s="263"/>
      <c r="L34" s="39"/>
      <c r="M34" s="9"/>
    </row>
    <row r="35" spans="1:13" ht="24.75" customHeight="1">
      <c r="A35" s="9"/>
      <c r="B35" s="531" t="s">
        <v>199</v>
      </c>
      <c r="C35" s="531"/>
      <c r="D35" s="531"/>
      <c r="E35" s="531"/>
      <c r="F35" s="531"/>
      <c r="G35" s="531"/>
      <c r="H35" s="6">
        <v>109</v>
      </c>
      <c r="I35" s="1">
        <v>11372</v>
      </c>
      <c r="J35" s="263"/>
      <c r="K35" s="361" t="str">
        <f>IF(I35&gt;=I36,"ok","chyba")</f>
        <v>ok</v>
      </c>
      <c r="L35" s="265" t="s">
        <v>353</v>
      </c>
      <c r="M35" s="9"/>
    </row>
    <row r="36" spans="1:13" ht="18.75" customHeight="1">
      <c r="A36" s="9"/>
      <c r="B36" s="531" t="s">
        <v>291</v>
      </c>
      <c r="C36" s="531"/>
      <c r="D36" s="531"/>
      <c r="E36" s="531"/>
      <c r="F36" s="531"/>
      <c r="G36" s="531"/>
      <c r="H36" s="6" t="s">
        <v>59</v>
      </c>
      <c r="I36" s="1">
        <v>69</v>
      </c>
      <c r="J36" s="263"/>
      <c r="K36" s="263"/>
      <c r="L36" s="39"/>
      <c r="M36" s="9"/>
    </row>
    <row r="37" spans="1:13" ht="18.75" customHeight="1">
      <c r="A37" s="9"/>
      <c r="B37" s="531" t="s">
        <v>198</v>
      </c>
      <c r="C37" s="531"/>
      <c r="D37" s="531"/>
      <c r="E37" s="531"/>
      <c r="F37" s="531"/>
      <c r="G37" s="531"/>
      <c r="H37" s="6" t="s">
        <v>60</v>
      </c>
      <c r="I37" s="1">
        <v>50</v>
      </c>
      <c r="J37" s="263"/>
      <c r="K37" s="263"/>
      <c r="L37" s="39"/>
      <c r="M37" s="9"/>
    </row>
    <row r="38" spans="1:13" ht="25.5" customHeight="1">
      <c r="A38" s="9"/>
      <c r="B38" s="529" t="s">
        <v>248</v>
      </c>
      <c r="C38" s="552"/>
      <c r="D38" s="552"/>
      <c r="E38" s="552"/>
      <c r="F38" s="552"/>
      <c r="G38" s="552"/>
      <c r="H38" s="6" t="s">
        <v>93</v>
      </c>
      <c r="I38" s="1">
        <v>40</v>
      </c>
      <c r="J38" s="263"/>
      <c r="K38" s="263"/>
      <c r="L38" s="39"/>
      <c r="M38" s="9"/>
    </row>
    <row r="39" spans="1:13" ht="18.75" customHeight="1">
      <c r="A39" s="211"/>
      <c r="B39" s="553" t="s">
        <v>196</v>
      </c>
      <c r="C39" s="554"/>
      <c r="D39" s="554"/>
      <c r="E39" s="554"/>
      <c r="F39" s="554"/>
      <c r="G39" s="555"/>
      <c r="H39" s="6">
        <v>110</v>
      </c>
      <c r="I39" s="1">
        <v>271</v>
      </c>
      <c r="J39" s="263"/>
      <c r="K39" s="263"/>
      <c r="L39" s="39"/>
      <c r="M39" s="9"/>
    </row>
    <row r="40" spans="1:13" ht="18.75" customHeight="1">
      <c r="A40" s="212"/>
      <c r="B40" s="190" t="s">
        <v>289</v>
      </c>
      <c r="C40" s="219"/>
      <c r="D40" s="219"/>
      <c r="E40" s="219"/>
      <c r="F40" s="219"/>
      <c r="G40" s="220"/>
      <c r="H40" s="6" t="s">
        <v>182</v>
      </c>
      <c r="I40" s="1">
        <v>56</v>
      </c>
      <c r="J40" s="263"/>
      <c r="K40" s="263"/>
      <c r="L40" s="39"/>
      <c r="M40" s="9"/>
    </row>
    <row r="41" spans="1:13" ht="18.75" customHeight="1">
      <c r="A41" s="212"/>
      <c r="B41" s="542" t="s">
        <v>222</v>
      </c>
      <c r="C41" s="543"/>
      <c r="D41" s="543"/>
      <c r="E41" s="543"/>
      <c r="F41" s="543"/>
      <c r="G41" s="544"/>
      <c r="H41" s="6">
        <v>111</v>
      </c>
      <c r="I41" s="1">
        <v>2</v>
      </c>
      <c r="J41" s="263"/>
      <c r="K41" s="263"/>
      <c r="L41" s="39"/>
      <c r="M41" s="9"/>
    </row>
    <row r="42" spans="2:12" ht="44.25" customHeight="1" thickBot="1">
      <c r="B42" s="61" t="s">
        <v>143</v>
      </c>
      <c r="C42" s="7"/>
      <c r="D42" s="7"/>
      <c r="E42" s="8"/>
      <c r="F42" s="8"/>
      <c r="G42" s="8"/>
      <c r="H42" s="8"/>
      <c r="I42" s="8"/>
      <c r="J42" s="299"/>
      <c r="K42" s="299"/>
      <c r="L42" s="12"/>
    </row>
    <row r="43" spans="2:12" ht="16.5" customHeight="1">
      <c r="B43" s="546"/>
      <c r="C43" s="547"/>
      <c r="D43" s="547"/>
      <c r="E43" s="547"/>
      <c r="F43" s="547"/>
      <c r="G43" s="547"/>
      <c r="H43" s="547"/>
      <c r="I43" s="548"/>
      <c r="J43" s="209"/>
      <c r="K43" s="209"/>
      <c r="L43" s="12"/>
    </row>
    <row r="44" spans="2:12" ht="95.25" customHeight="1" thickBot="1">
      <c r="B44" s="549"/>
      <c r="C44" s="550"/>
      <c r="D44" s="550"/>
      <c r="E44" s="550"/>
      <c r="F44" s="550"/>
      <c r="G44" s="550"/>
      <c r="H44" s="550"/>
      <c r="I44" s="551"/>
      <c r="J44" s="209"/>
      <c r="K44" s="209"/>
      <c r="L44" s="12"/>
    </row>
    <row r="45" spans="2:12" ht="15" customHeight="1">
      <c r="B45" s="11"/>
      <c r="C45" s="11"/>
      <c r="D45" s="11"/>
      <c r="E45" s="12"/>
      <c r="F45" s="12"/>
      <c r="G45" s="12"/>
      <c r="H45" s="12"/>
      <c r="I45" s="12"/>
      <c r="J45" s="300"/>
      <c r="K45" s="300"/>
      <c r="L45" s="12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mergeCells count="47">
    <mergeCell ref="D21:G21"/>
    <mergeCell ref="B6:E6"/>
    <mergeCell ref="G6:H6"/>
    <mergeCell ref="C33:G33"/>
    <mergeCell ref="B7:E7"/>
    <mergeCell ref="B8:E8"/>
    <mergeCell ref="G7:H7"/>
    <mergeCell ref="G8:H8"/>
    <mergeCell ref="C17:G17"/>
    <mergeCell ref="C13:G13"/>
    <mergeCell ref="C12:G12"/>
    <mergeCell ref="B11:G11"/>
    <mergeCell ref="C18:G18"/>
    <mergeCell ref="C15:G15"/>
    <mergeCell ref="C16:G16"/>
    <mergeCell ref="B12:B29"/>
    <mergeCell ref="C20:G20"/>
    <mergeCell ref="D22:G22"/>
    <mergeCell ref="C26:G26"/>
    <mergeCell ref="C19:G19"/>
    <mergeCell ref="B38:G38"/>
    <mergeCell ref="B5:E5"/>
    <mergeCell ref="G3:H3"/>
    <mergeCell ref="G4:H4"/>
    <mergeCell ref="B4:E4"/>
    <mergeCell ref="B3:E3"/>
    <mergeCell ref="G5:H5"/>
    <mergeCell ref="C14:G14"/>
    <mergeCell ref="B10:G10"/>
    <mergeCell ref="B41:G41"/>
    <mergeCell ref="C21:C22"/>
    <mergeCell ref="B43:I44"/>
    <mergeCell ref="C23:G23"/>
    <mergeCell ref="B35:G35"/>
    <mergeCell ref="B36:G36"/>
    <mergeCell ref="B39:G39"/>
    <mergeCell ref="C29:G29"/>
    <mergeCell ref="C27:G27"/>
    <mergeCell ref="C34:G34"/>
    <mergeCell ref="C25:G25"/>
    <mergeCell ref="B37:G37"/>
    <mergeCell ref="C30:G30"/>
    <mergeCell ref="B30:B34"/>
    <mergeCell ref="C28:G28"/>
    <mergeCell ref="C24:G24"/>
    <mergeCell ref="C31:G31"/>
    <mergeCell ref="C32:G32"/>
  </mergeCells>
  <conditionalFormatting sqref="K20">
    <cfRule type="cellIs" priority="2" dxfId="0" operator="equal" stopIfTrue="1">
      <formula>"chyba"</formula>
    </cfRule>
  </conditionalFormatting>
  <conditionalFormatting sqref="K21">
    <cfRule type="cellIs" priority="3" dxfId="1" operator="equal" stopIfTrue="1">
      <formula>"chyba"</formula>
    </cfRule>
  </conditionalFormatting>
  <conditionalFormatting sqref="K35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ložte numerickou hodnotu!" sqref="I12:J41 K12:K19 K22:K34 K36:K41">
      <formula1>0</formula1>
      <formula2>99999</formula2>
    </dataValidation>
    <dataValidation type="whole" allowBlank="1" showErrorMessage="1" errorTitle="Pozor!" error="Vložte numerickou hodnotu!" sqref="G5:H8 I5:K6">
      <formula1>0</formula1>
      <formula2>9999999</formula2>
    </dataValidation>
    <dataValidation type="whole" allowBlank="1" showErrorMessage="1" errorTitle="Pozor!" error="Vkládejte pouze číselné hodnoty!" sqref="I7:K8">
      <formula1>0</formula1>
      <formula2>99999999</formula2>
    </dataValidation>
  </dataValidations>
  <printOptions horizontalCentered="1"/>
  <pageMargins left="0.3937007874015748" right="0.3937007874015748" top="0.3937007874015748" bottom="0.17" header="0.5118110236220472" footer="0.5118110236220472"/>
  <pageSetup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80" zoomScaleNormal="80" zoomScalePageLayoutView="0" workbookViewId="0" topLeftCell="A1">
      <selection activeCell="G51" sqref="G51"/>
    </sheetView>
  </sheetViews>
  <sheetFormatPr defaultColWidth="0" defaultRowHeight="12.75" zeroHeight="1"/>
  <cols>
    <col min="1" max="1" width="1.75390625" style="17" customWidth="1"/>
    <col min="2" max="2" width="35.00390625" style="17" customWidth="1"/>
    <col min="3" max="3" width="6.125" style="17" customWidth="1"/>
    <col min="4" max="4" width="14.125" style="17" customWidth="1"/>
    <col min="5" max="5" width="3.125" style="17" customWidth="1"/>
    <col min="6" max="6" width="16.875" style="17" customWidth="1"/>
    <col min="7" max="7" width="13.125" style="17" customWidth="1"/>
    <col min="8" max="8" width="2.375" style="17" customWidth="1"/>
    <col min="9" max="9" width="15.00390625" style="17" customWidth="1"/>
    <col min="10" max="10" width="16.25390625" style="17" customWidth="1"/>
    <col min="11" max="11" width="2.00390625" style="17" customWidth="1"/>
    <col min="12" max="12" width="6.625" style="17" customWidth="1"/>
    <col min="13" max="13" width="28.00390625" style="17" customWidth="1"/>
    <col min="14" max="14" width="3.75390625" style="17" customWidth="1"/>
    <col min="15" max="15" width="9.125" style="17" hidden="1" customWidth="1"/>
    <col min="16" max="17" width="0" style="17" hidden="1" customWidth="1"/>
    <col min="18" max="16384" width="9.125" style="17" hidden="1" customWidth="1"/>
  </cols>
  <sheetData>
    <row r="1" spans="1:14" ht="14.25" customHeight="1">
      <c r="A1" s="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9"/>
    </row>
    <row r="2" spans="1:14" s="18" customFormat="1" ht="81.75" customHeight="1">
      <c r="A2" s="24"/>
      <c r="B2" s="213" t="s">
        <v>281</v>
      </c>
      <c r="C2" s="25"/>
      <c r="D2" s="25"/>
      <c r="E2" s="25"/>
      <c r="F2" s="25"/>
      <c r="G2" s="25"/>
      <c r="H2" s="25"/>
      <c r="I2" s="25"/>
      <c r="J2" s="221"/>
      <c r="K2" s="304"/>
      <c r="L2" s="304"/>
      <c r="M2" s="221" t="s">
        <v>312</v>
      </c>
      <c r="N2" s="24"/>
    </row>
    <row r="3" spans="1:14" ht="33" customHeight="1">
      <c r="A3" s="9"/>
      <c r="B3" s="595"/>
      <c r="C3" s="596"/>
      <c r="D3" s="596"/>
      <c r="E3" s="596"/>
      <c r="F3" s="596"/>
      <c r="G3" s="3" t="s">
        <v>22</v>
      </c>
      <c r="H3" s="436" t="s">
        <v>71</v>
      </c>
      <c r="I3" s="583"/>
      <c r="J3" s="584"/>
      <c r="K3" s="291"/>
      <c r="L3" s="291"/>
      <c r="M3" s="38"/>
      <c r="N3" s="9"/>
    </row>
    <row r="4" spans="1:14" ht="33" customHeight="1">
      <c r="A4" s="9"/>
      <c r="B4" s="427" t="s">
        <v>20</v>
      </c>
      <c r="C4" s="448"/>
      <c r="D4" s="448"/>
      <c r="E4" s="448"/>
      <c r="F4" s="448"/>
      <c r="G4" s="6" t="s">
        <v>21</v>
      </c>
      <c r="H4" s="448">
        <v>1</v>
      </c>
      <c r="I4" s="448"/>
      <c r="J4" s="449"/>
      <c r="K4" s="260"/>
      <c r="L4" s="301"/>
      <c r="M4" s="302" t="s">
        <v>321</v>
      </c>
      <c r="N4" s="9"/>
    </row>
    <row r="5" spans="1:14" ht="39.75" customHeight="1">
      <c r="A5" s="9"/>
      <c r="B5" s="593" t="s">
        <v>261</v>
      </c>
      <c r="C5" s="594"/>
      <c r="D5" s="594"/>
      <c r="E5" s="594"/>
      <c r="F5" s="594"/>
      <c r="G5" s="6" t="s">
        <v>72</v>
      </c>
      <c r="H5" s="412">
        <v>15</v>
      </c>
      <c r="I5" s="570"/>
      <c r="J5" s="571"/>
      <c r="K5" s="263"/>
      <c r="L5" s="361" t="str">
        <f>IF(H5&gt;=SUM(H6:H11),"ok","chyba")</f>
        <v>ok</v>
      </c>
      <c r="M5" s="265" t="s">
        <v>404</v>
      </c>
      <c r="N5" s="9"/>
    </row>
    <row r="6" spans="1:14" ht="25.5" customHeight="1">
      <c r="A6" s="9"/>
      <c r="B6" s="587" t="s">
        <v>66</v>
      </c>
      <c r="C6" s="595" t="s">
        <v>61</v>
      </c>
      <c r="D6" s="596"/>
      <c r="E6" s="596"/>
      <c r="F6" s="596"/>
      <c r="G6" s="6" t="s">
        <v>73</v>
      </c>
      <c r="H6" s="412">
        <v>8</v>
      </c>
      <c r="I6" s="570"/>
      <c r="J6" s="571"/>
      <c r="K6" s="263"/>
      <c r="L6" s="365"/>
      <c r="M6" s="39"/>
      <c r="N6" s="9"/>
    </row>
    <row r="7" spans="1:14" ht="24.75" customHeight="1">
      <c r="A7" s="9"/>
      <c r="B7" s="588"/>
      <c r="C7" s="595" t="s">
        <v>62</v>
      </c>
      <c r="D7" s="596"/>
      <c r="E7" s="596"/>
      <c r="F7" s="596"/>
      <c r="G7" s="6" t="s">
        <v>74</v>
      </c>
      <c r="H7" s="412">
        <v>2</v>
      </c>
      <c r="I7" s="570"/>
      <c r="J7" s="571"/>
      <c r="K7" s="263"/>
      <c r="L7" s="365"/>
      <c r="M7" s="39"/>
      <c r="N7" s="9"/>
    </row>
    <row r="8" spans="1:14" ht="24.75" customHeight="1">
      <c r="A8" s="9"/>
      <c r="B8" s="588"/>
      <c r="C8" s="192" t="s">
        <v>255</v>
      </c>
      <c r="D8" s="191"/>
      <c r="E8" s="191"/>
      <c r="F8" s="191"/>
      <c r="G8" s="6" t="s">
        <v>75</v>
      </c>
      <c r="H8" s="412">
        <v>0</v>
      </c>
      <c r="I8" s="570"/>
      <c r="J8" s="571"/>
      <c r="K8" s="263"/>
      <c r="L8" s="365"/>
      <c r="M8" s="39"/>
      <c r="N8" s="9"/>
    </row>
    <row r="9" spans="1:14" ht="30.75" customHeight="1">
      <c r="A9" s="9"/>
      <c r="B9" s="588"/>
      <c r="C9" s="192" t="s">
        <v>256</v>
      </c>
      <c r="D9" s="191"/>
      <c r="E9" s="191"/>
      <c r="F9" s="191"/>
      <c r="G9" s="217" t="s">
        <v>76</v>
      </c>
      <c r="H9" s="412">
        <v>0</v>
      </c>
      <c r="I9" s="570"/>
      <c r="J9" s="571"/>
      <c r="K9" s="263"/>
      <c r="L9" s="365"/>
      <c r="M9" s="39"/>
      <c r="N9" s="9"/>
    </row>
    <row r="10" spans="1:14" ht="30.75" customHeight="1">
      <c r="A10" s="9"/>
      <c r="B10" s="588"/>
      <c r="C10" s="192" t="s">
        <v>257</v>
      </c>
      <c r="D10" s="191"/>
      <c r="E10" s="191"/>
      <c r="F10" s="191"/>
      <c r="G10" s="217" t="s">
        <v>77</v>
      </c>
      <c r="H10" s="412">
        <v>4</v>
      </c>
      <c r="I10" s="570"/>
      <c r="J10" s="571"/>
      <c r="K10" s="263"/>
      <c r="L10" s="365"/>
      <c r="M10" s="39"/>
      <c r="N10" s="9"/>
    </row>
    <row r="11" spans="1:14" ht="21.75" customHeight="1">
      <c r="A11" s="9"/>
      <c r="B11" s="589"/>
      <c r="C11" s="542" t="s">
        <v>258</v>
      </c>
      <c r="D11" s="590"/>
      <c r="E11" s="590"/>
      <c r="F11" s="590"/>
      <c r="G11" s="217" t="s">
        <v>259</v>
      </c>
      <c r="H11" s="412">
        <v>1</v>
      </c>
      <c r="I11" s="570"/>
      <c r="J11" s="571"/>
      <c r="K11" s="263"/>
      <c r="L11" s="365"/>
      <c r="M11" s="39"/>
      <c r="N11" s="9"/>
    </row>
    <row r="12" spans="1:14" ht="33" customHeight="1">
      <c r="A12" s="9"/>
      <c r="B12" s="593" t="s">
        <v>262</v>
      </c>
      <c r="C12" s="594"/>
      <c r="D12" s="594"/>
      <c r="E12" s="594"/>
      <c r="F12" s="594"/>
      <c r="G12" s="217" t="s">
        <v>146</v>
      </c>
      <c r="H12" s="412">
        <v>6</v>
      </c>
      <c r="I12" s="570"/>
      <c r="J12" s="571"/>
      <c r="K12" s="263"/>
      <c r="L12" s="365"/>
      <c r="M12" s="39"/>
      <c r="N12" s="9"/>
    </row>
    <row r="13" spans="1:14" ht="33" customHeight="1">
      <c r="A13" s="9"/>
      <c r="B13" s="597" t="s">
        <v>183</v>
      </c>
      <c r="C13" s="598"/>
      <c r="D13" s="598"/>
      <c r="E13" s="598"/>
      <c r="F13" s="598"/>
      <c r="G13" s="6" t="s">
        <v>190</v>
      </c>
      <c r="H13" s="412">
        <v>4</v>
      </c>
      <c r="I13" s="600"/>
      <c r="J13" s="572"/>
      <c r="K13" s="305"/>
      <c r="L13" s="367"/>
      <c r="M13" s="39"/>
      <c r="N13" s="9"/>
    </row>
    <row r="14" spans="1:14" ht="33" customHeight="1">
      <c r="A14" s="9"/>
      <c r="B14" s="591" t="s">
        <v>184</v>
      </c>
      <c r="C14" s="592"/>
      <c r="D14" s="592"/>
      <c r="E14" s="592"/>
      <c r="F14" s="592"/>
      <c r="G14" s="217" t="s">
        <v>188</v>
      </c>
      <c r="H14" s="412">
        <v>0</v>
      </c>
      <c r="I14" s="600"/>
      <c r="J14" s="572"/>
      <c r="K14" s="305"/>
      <c r="L14" s="367"/>
      <c r="M14" s="39"/>
      <c r="N14" s="9"/>
    </row>
    <row r="15" spans="1:14" ht="33" customHeight="1">
      <c r="A15" s="9"/>
      <c r="B15" s="593" t="s">
        <v>260</v>
      </c>
      <c r="C15" s="594"/>
      <c r="D15" s="594"/>
      <c r="E15" s="594"/>
      <c r="F15" s="594"/>
      <c r="G15" s="217" t="s">
        <v>189</v>
      </c>
      <c r="H15" s="412">
        <v>0</v>
      </c>
      <c r="I15" s="570"/>
      <c r="J15" s="571"/>
      <c r="K15" s="263"/>
      <c r="L15" s="365"/>
      <c r="M15" s="39"/>
      <c r="N15" s="9"/>
    </row>
    <row r="16" spans="1:14" ht="13.5" customHeight="1">
      <c r="A16" s="9"/>
      <c r="B16" s="31"/>
      <c r="C16" s="31"/>
      <c r="D16" s="31"/>
      <c r="E16" s="31"/>
      <c r="F16" s="31"/>
      <c r="G16" s="28"/>
      <c r="H16" s="39"/>
      <c r="I16" s="39"/>
      <c r="J16" s="39"/>
      <c r="K16" s="263"/>
      <c r="L16" s="365"/>
      <c r="M16" s="39"/>
      <c r="N16" s="9"/>
    </row>
    <row r="17" spans="1:14" ht="15" customHeight="1">
      <c r="A17" s="9"/>
      <c r="B17" s="14"/>
      <c r="C17" s="7"/>
      <c r="D17" s="7"/>
      <c r="E17" s="7"/>
      <c r="F17" s="7"/>
      <c r="G17" s="7"/>
      <c r="H17" s="7"/>
      <c r="I17" s="7"/>
      <c r="J17" s="7"/>
      <c r="K17" s="306"/>
      <c r="L17" s="210"/>
      <c r="M17" s="7"/>
      <c r="N17" s="9"/>
    </row>
    <row r="18" spans="1:14" s="91" customFormat="1" ht="25.5" customHeight="1">
      <c r="A18" s="9"/>
      <c r="B18" s="213" t="s">
        <v>300</v>
      </c>
      <c r="C18" s="7"/>
      <c r="D18" s="7"/>
      <c r="E18" s="7"/>
      <c r="F18" s="7"/>
      <c r="G18" s="7"/>
      <c r="H18" s="7"/>
      <c r="I18" s="7"/>
      <c r="J18" s="7"/>
      <c r="K18" s="306"/>
      <c r="L18" s="210"/>
      <c r="M18" s="7"/>
      <c r="N18" s="90"/>
    </row>
    <row r="19" spans="1:15" s="91" customFormat="1" ht="18" customHeight="1">
      <c r="A19" s="9"/>
      <c r="B19" s="434"/>
      <c r="C19" s="434" t="s">
        <v>22</v>
      </c>
      <c r="D19" s="434" t="s">
        <v>80</v>
      </c>
      <c r="E19" s="436" t="s">
        <v>179</v>
      </c>
      <c r="F19" s="584"/>
      <c r="G19" s="445" t="s">
        <v>139</v>
      </c>
      <c r="H19" s="446"/>
      <c r="I19" s="446"/>
      <c r="J19" s="447"/>
      <c r="K19" s="291"/>
      <c r="L19" s="356"/>
      <c r="M19" s="38"/>
      <c r="N19" s="88"/>
      <c r="O19" s="90"/>
    </row>
    <row r="20" spans="1:15" s="91" customFormat="1" ht="40.5" customHeight="1">
      <c r="A20" s="9"/>
      <c r="B20" s="582"/>
      <c r="C20" s="582"/>
      <c r="D20" s="582"/>
      <c r="E20" s="585"/>
      <c r="F20" s="586"/>
      <c r="G20" s="445" t="s">
        <v>192</v>
      </c>
      <c r="H20" s="599"/>
      <c r="I20" s="3" t="s">
        <v>140</v>
      </c>
      <c r="J20" s="3" t="s">
        <v>293</v>
      </c>
      <c r="K20" s="291"/>
      <c r="L20" s="356"/>
      <c r="M20" s="38"/>
      <c r="N20" s="88"/>
      <c r="O20" s="90"/>
    </row>
    <row r="21" spans="1:15" s="91" customFormat="1" ht="24.75" customHeight="1">
      <c r="A21" s="9"/>
      <c r="B21" s="6" t="s">
        <v>20</v>
      </c>
      <c r="C21" s="6" t="s">
        <v>21</v>
      </c>
      <c r="D21" s="6">
        <v>1</v>
      </c>
      <c r="E21" s="427">
        <v>2</v>
      </c>
      <c r="F21" s="449"/>
      <c r="G21" s="427">
        <v>3</v>
      </c>
      <c r="H21" s="572"/>
      <c r="I21" s="6">
        <v>4</v>
      </c>
      <c r="J21" s="6">
        <v>5</v>
      </c>
      <c r="K21" s="260"/>
      <c r="L21" s="352"/>
      <c r="M21" s="28"/>
      <c r="N21" s="89"/>
      <c r="O21" s="90"/>
    </row>
    <row r="22" spans="1:15" s="91" customFormat="1" ht="41.25" customHeight="1">
      <c r="A22" s="9"/>
      <c r="B22" s="26" t="s">
        <v>81</v>
      </c>
      <c r="C22" s="6">
        <v>114</v>
      </c>
      <c r="D22" s="1">
        <v>4</v>
      </c>
      <c r="E22" s="427" t="s">
        <v>23</v>
      </c>
      <c r="F22" s="449"/>
      <c r="G22" s="412">
        <v>1</v>
      </c>
      <c r="H22" s="572"/>
      <c r="I22" s="1">
        <v>0</v>
      </c>
      <c r="J22" s="1">
        <v>3</v>
      </c>
      <c r="K22" s="263"/>
      <c r="L22" s="361" t="str">
        <f>IF(D22=SUM(G22:J22),"ok","chyba")</f>
        <v>ok</v>
      </c>
      <c r="M22" s="303" t="s">
        <v>405</v>
      </c>
      <c r="N22" s="92"/>
      <c r="O22" s="90"/>
    </row>
    <row r="23" spans="1:15" s="91" customFormat="1" ht="42.75" customHeight="1">
      <c r="A23" s="9"/>
      <c r="B23" s="26" t="s">
        <v>82</v>
      </c>
      <c r="C23" s="6">
        <v>115</v>
      </c>
      <c r="D23" s="1">
        <v>0</v>
      </c>
      <c r="E23" s="427" t="s">
        <v>23</v>
      </c>
      <c r="F23" s="449"/>
      <c r="G23" s="412">
        <v>0</v>
      </c>
      <c r="H23" s="572"/>
      <c r="I23" s="1">
        <v>0</v>
      </c>
      <c r="J23" s="1">
        <v>0</v>
      </c>
      <c r="K23" s="263"/>
      <c r="L23" s="361" t="str">
        <f>IF(D23=SUM(G23:J23),"ok","chyba")</f>
        <v>ok</v>
      </c>
      <c r="M23" s="303" t="s">
        <v>406</v>
      </c>
      <c r="N23" s="92"/>
      <c r="O23" s="90"/>
    </row>
    <row r="24" spans="1:15" s="91" customFormat="1" ht="39.75" customHeight="1">
      <c r="A24" s="9"/>
      <c r="B24" s="26" t="s">
        <v>83</v>
      </c>
      <c r="C24" s="6">
        <v>116</v>
      </c>
      <c r="D24" s="1">
        <v>4</v>
      </c>
      <c r="E24" s="412">
        <v>78</v>
      </c>
      <c r="F24" s="571"/>
      <c r="G24" s="412">
        <v>2</v>
      </c>
      <c r="H24" s="572"/>
      <c r="I24" s="1">
        <v>0</v>
      </c>
      <c r="J24" s="1">
        <v>2</v>
      </c>
      <c r="K24" s="263"/>
      <c r="L24" s="361" t="str">
        <f>IF(D24=SUM(G24:J24),"ok","chyba")</f>
        <v>ok</v>
      </c>
      <c r="M24" s="303" t="s">
        <v>407</v>
      </c>
      <c r="N24" s="92"/>
      <c r="O24" s="90"/>
    </row>
    <row r="25" spans="1:15" s="91" customFormat="1" ht="42.75" customHeight="1">
      <c r="A25" s="9"/>
      <c r="B25" s="26" t="s">
        <v>84</v>
      </c>
      <c r="C25" s="6">
        <v>117</v>
      </c>
      <c r="D25" s="1">
        <v>1</v>
      </c>
      <c r="E25" s="427" t="s">
        <v>23</v>
      </c>
      <c r="F25" s="449"/>
      <c r="G25" s="412">
        <v>0</v>
      </c>
      <c r="H25" s="572"/>
      <c r="I25" s="1">
        <v>1</v>
      </c>
      <c r="J25" s="1">
        <v>0</v>
      </c>
      <c r="K25" s="263"/>
      <c r="L25" s="361" t="str">
        <f>IF(D25=SUM(G25:J25),"ok","chyba")</f>
        <v>ok</v>
      </c>
      <c r="M25" s="303" t="s">
        <v>408</v>
      </c>
      <c r="N25" s="92"/>
      <c r="O25" s="90"/>
    </row>
    <row r="26" spans="1:14" s="91" customFormat="1" ht="18" customHeight="1">
      <c r="A26" s="9"/>
      <c r="B26" s="232" t="s">
        <v>299</v>
      </c>
      <c r="C26" s="7"/>
      <c r="D26" s="7"/>
      <c r="E26" s="7"/>
      <c r="F26" s="7"/>
      <c r="G26" s="7"/>
      <c r="H26" s="7"/>
      <c r="I26" s="7"/>
      <c r="J26" s="7"/>
      <c r="K26" s="306"/>
      <c r="L26" s="210"/>
      <c r="M26" s="7"/>
      <c r="N26" s="90"/>
    </row>
    <row r="27" spans="11:13" ht="13.5" customHeight="1" hidden="1">
      <c r="K27" s="229"/>
      <c r="L27" s="366"/>
      <c r="M27" s="57"/>
    </row>
    <row r="28" spans="11:13" ht="13.5" customHeight="1" hidden="1">
      <c r="K28" s="229"/>
      <c r="L28" s="366"/>
      <c r="M28" s="57"/>
    </row>
    <row r="29" spans="11:13" ht="13.5" customHeight="1" hidden="1">
      <c r="K29" s="229"/>
      <c r="L29" s="366"/>
      <c r="M29" s="57"/>
    </row>
    <row r="30" spans="11:13" ht="13.5" customHeight="1" hidden="1">
      <c r="K30" s="229"/>
      <c r="L30" s="366"/>
      <c r="M30" s="57"/>
    </row>
    <row r="31" spans="11:13" ht="13.5" customHeight="1" hidden="1">
      <c r="K31" s="229"/>
      <c r="L31" s="366"/>
      <c r="M31" s="57"/>
    </row>
    <row r="32" spans="11:13" ht="13.5" customHeight="1" hidden="1">
      <c r="K32" s="229"/>
      <c r="L32" s="366"/>
      <c r="M32" s="57"/>
    </row>
    <row r="33" spans="11:13" ht="13.5" customHeight="1" hidden="1">
      <c r="K33" s="229"/>
      <c r="L33" s="366"/>
      <c r="M33" s="57"/>
    </row>
    <row r="34" spans="11:13" ht="13.5" customHeight="1" hidden="1">
      <c r="K34" s="229"/>
      <c r="L34" s="366"/>
      <c r="M34" s="57"/>
    </row>
    <row r="35" spans="11:13" ht="13.5" customHeight="1" hidden="1">
      <c r="K35" s="229"/>
      <c r="L35" s="366"/>
      <c r="M35" s="57"/>
    </row>
    <row r="36" spans="11:13" ht="13.5" customHeight="1" hidden="1">
      <c r="K36" s="229"/>
      <c r="L36" s="366"/>
      <c r="M36" s="57"/>
    </row>
    <row r="37" spans="11:13" ht="13.5" customHeight="1" hidden="1">
      <c r="K37" s="229"/>
      <c r="L37" s="366"/>
      <c r="M37" s="57"/>
    </row>
    <row r="38" spans="11:13" ht="13.5" customHeight="1" hidden="1">
      <c r="K38" s="229"/>
      <c r="L38" s="366"/>
      <c r="M38" s="57"/>
    </row>
    <row r="39" spans="11:13" ht="13.5" customHeight="1" hidden="1">
      <c r="K39" s="229"/>
      <c r="L39" s="366"/>
      <c r="M39" s="57"/>
    </row>
    <row r="40" spans="11:13" ht="13.5" customHeight="1" hidden="1">
      <c r="K40" s="229"/>
      <c r="L40" s="366"/>
      <c r="M40" s="57"/>
    </row>
    <row r="41" spans="11:13" ht="13.5" customHeight="1" hidden="1">
      <c r="K41" s="229"/>
      <c r="L41" s="366"/>
      <c r="M41" s="57"/>
    </row>
    <row r="42" spans="11:13" ht="13.5" customHeight="1" hidden="1">
      <c r="K42" s="229"/>
      <c r="L42" s="366"/>
      <c r="M42" s="57"/>
    </row>
    <row r="43" spans="11:13" ht="13.5" customHeight="1" hidden="1">
      <c r="K43" s="229"/>
      <c r="L43" s="366"/>
      <c r="M43" s="57"/>
    </row>
    <row r="44" spans="11:13" ht="13.5" customHeight="1" hidden="1">
      <c r="K44" s="229"/>
      <c r="L44" s="366"/>
      <c r="M44" s="57"/>
    </row>
    <row r="45" spans="11:13" ht="13.5" customHeight="1" hidden="1">
      <c r="K45" s="229"/>
      <c r="L45" s="366"/>
      <c r="M45" s="57"/>
    </row>
    <row r="46" spans="11:13" ht="13.5" customHeight="1" hidden="1">
      <c r="K46" s="229"/>
      <c r="L46" s="366"/>
      <c r="M46" s="57"/>
    </row>
    <row r="47" spans="11:13" ht="13.5" customHeight="1" hidden="1">
      <c r="K47" s="229"/>
      <c r="L47" s="366"/>
      <c r="M47" s="57"/>
    </row>
    <row r="48" spans="11:13" ht="13.5" customHeight="1" hidden="1">
      <c r="K48" s="229"/>
      <c r="L48" s="366"/>
      <c r="M48" s="57"/>
    </row>
    <row r="49" spans="11:13" ht="13.5" customHeight="1" hidden="1">
      <c r="K49" s="229"/>
      <c r="L49" s="366"/>
      <c r="M49" s="57"/>
    </row>
    <row r="50" spans="2:13" ht="18" customHeight="1"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366"/>
      <c r="M50" s="57"/>
    </row>
    <row r="51" spans="2:13" ht="232.5" customHeight="1"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366"/>
      <c r="M51" s="57"/>
    </row>
    <row r="52" spans="2:13" ht="18" customHeight="1"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57"/>
    </row>
    <row r="53" spans="2:13" ht="17.25" customHeight="1" thickBot="1">
      <c r="B53" s="230" t="s">
        <v>143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57"/>
    </row>
    <row r="54" spans="2:13" ht="12" customHeight="1">
      <c r="B54" s="573"/>
      <c r="C54" s="574"/>
      <c r="D54" s="574"/>
      <c r="E54" s="574"/>
      <c r="F54" s="574"/>
      <c r="G54" s="574"/>
      <c r="H54" s="574"/>
      <c r="I54" s="574"/>
      <c r="J54" s="575"/>
      <c r="K54" s="307"/>
      <c r="L54" s="307"/>
      <c r="M54" s="57"/>
    </row>
    <row r="55" spans="2:13" ht="32.25" customHeight="1">
      <c r="B55" s="576"/>
      <c r="C55" s="577"/>
      <c r="D55" s="577"/>
      <c r="E55" s="577"/>
      <c r="F55" s="577"/>
      <c r="G55" s="577"/>
      <c r="H55" s="577"/>
      <c r="I55" s="577"/>
      <c r="J55" s="578"/>
      <c r="K55" s="307"/>
      <c r="L55" s="307"/>
      <c r="M55" s="57"/>
    </row>
    <row r="56" spans="2:13" ht="12" customHeight="1">
      <c r="B56" s="576"/>
      <c r="C56" s="577"/>
      <c r="D56" s="577"/>
      <c r="E56" s="577"/>
      <c r="F56" s="577"/>
      <c r="G56" s="577"/>
      <c r="H56" s="577"/>
      <c r="I56" s="577"/>
      <c r="J56" s="578"/>
      <c r="K56" s="307"/>
      <c r="L56" s="307"/>
      <c r="M56" s="57"/>
    </row>
    <row r="57" spans="2:13" ht="17.25" customHeight="1">
      <c r="B57" s="576"/>
      <c r="C57" s="577"/>
      <c r="D57" s="577"/>
      <c r="E57" s="577"/>
      <c r="F57" s="577"/>
      <c r="G57" s="577"/>
      <c r="H57" s="577"/>
      <c r="I57" s="577"/>
      <c r="J57" s="578"/>
      <c r="K57" s="307"/>
      <c r="L57" s="307"/>
      <c r="M57" s="57"/>
    </row>
    <row r="58" spans="2:13" ht="34.5" customHeight="1">
      <c r="B58" s="576"/>
      <c r="C58" s="577"/>
      <c r="D58" s="577"/>
      <c r="E58" s="577"/>
      <c r="F58" s="577"/>
      <c r="G58" s="577"/>
      <c r="H58" s="577"/>
      <c r="I58" s="577"/>
      <c r="J58" s="578"/>
      <c r="K58" s="307"/>
      <c r="L58" s="307"/>
      <c r="M58" s="57"/>
    </row>
    <row r="59" spans="2:13" ht="108.75" customHeight="1" thickBot="1">
      <c r="B59" s="579"/>
      <c r="C59" s="580"/>
      <c r="D59" s="580"/>
      <c r="E59" s="580"/>
      <c r="F59" s="580"/>
      <c r="G59" s="580"/>
      <c r="H59" s="580"/>
      <c r="I59" s="580"/>
      <c r="J59" s="581"/>
      <c r="K59" s="307"/>
      <c r="L59" s="307"/>
      <c r="M59" s="57"/>
    </row>
    <row r="60" spans="2:13" ht="15.75" customHeight="1">
      <c r="B60" s="57"/>
      <c r="C60" s="57"/>
      <c r="D60" s="57"/>
      <c r="E60" s="57"/>
      <c r="F60" s="57"/>
      <c r="G60" s="57"/>
      <c r="H60" s="57"/>
      <c r="I60" s="57"/>
      <c r="J60" s="57"/>
      <c r="K60" s="229"/>
      <c r="L60" s="229"/>
      <c r="M60" s="57"/>
    </row>
    <row r="61" ht="12"/>
    <row r="62" ht="12"/>
    <row r="63" ht="12" hidden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sheetProtection/>
  <mergeCells count="41">
    <mergeCell ref="E21:F21"/>
    <mergeCell ref="E22:F22"/>
    <mergeCell ref="G21:H21"/>
    <mergeCell ref="G20:H20"/>
    <mergeCell ref="H13:J13"/>
    <mergeCell ref="H14:J14"/>
    <mergeCell ref="G19:J19"/>
    <mergeCell ref="G22:H22"/>
    <mergeCell ref="B3:F3"/>
    <mergeCell ref="B13:F13"/>
    <mergeCell ref="B12:F12"/>
    <mergeCell ref="B5:F5"/>
    <mergeCell ref="B4:F4"/>
    <mergeCell ref="C6:F6"/>
    <mergeCell ref="C7:F7"/>
    <mergeCell ref="D19:D20"/>
    <mergeCell ref="E19:F20"/>
    <mergeCell ref="B6:B11"/>
    <mergeCell ref="C11:F11"/>
    <mergeCell ref="B14:F14"/>
    <mergeCell ref="B15:F15"/>
    <mergeCell ref="H3:J3"/>
    <mergeCell ref="H4:J4"/>
    <mergeCell ref="H5:J5"/>
    <mergeCell ref="H15:J15"/>
    <mergeCell ref="H11:J11"/>
    <mergeCell ref="H10:J10"/>
    <mergeCell ref="H6:J6"/>
    <mergeCell ref="H7:J7"/>
    <mergeCell ref="H8:J8"/>
    <mergeCell ref="H9:J9"/>
    <mergeCell ref="H12:J12"/>
    <mergeCell ref="E24:F24"/>
    <mergeCell ref="E23:F23"/>
    <mergeCell ref="E25:F25"/>
    <mergeCell ref="G25:H25"/>
    <mergeCell ref="B54:J59"/>
    <mergeCell ref="G24:H24"/>
    <mergeCell ref="G23:H23"/>
    <mergeCell ref="B19:B20"/>
    <mergeCell ref="C19:C20"/>
  </mergeCells>
  <conditionalFormatting sqref="L5">
    <cfRule type="cellIs" priority="2" dxfId="0" operator="equal" stopIfTrue="1">
      <formula>"chyba"</formula>
    </cfRule>
  </conditionalFormatting>
  <conditionalFormatting sqref="L22:L25">
    <cfRule type="cellIs" priority="1" dxfId="5" operator="equal" stopIfTrue="1">
      <formula>"chyba"</formula>
    </cfRule>
  </conditionalFormatting>
  <dataValidations count="3">
    <dataValidation type="whole" allowBlank="1" showErrorMessage="1" errorTitle="Pozor!" error="Vložte číselnou hodnotu!" sqref="I11:J12 I15:L15 L6:L12 K5:K12 I5:J7 H5:H15">
      <formula1>0</formula1>
      <formula2>999999</formula2>
    </dataValidation>
    <dataValidation type="whole" allowBlank="1" showErrorMessage="1" errorTitle="Pozor!" error="Vložte číselnou hodnotu!" sqref="G22:G25 I22:K25">
      <formula1>0</formula1>
      <formula2>999999999</formula2>
    </dataValidation>
    <dataValidation type="whole" allowBlank="1" showErrorMessage="1" errorTitle="Pozor!" error="Vložte číselnou hodnotu!" sqref="D22: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showGridLines="0" zoomScale="85" zoomScaleNormal="85" zoomScalePageLayoutView="0" workbookViewId="0" topLeftCell="A1">
      <selection activeCell="O33" sqref="O33"/>
    </sheetView>
  </sheetViews>
  <sheetFormatPr defaultColWidth="0" defaultRowHeight="12.75" zeroHeight="1"/>
  <cols>
    <col min="1" max="1" width="1.875" style="58" customWidth="1"/>
    <col min="2" max="2" width="10.00390625" style="0" customWidth="1"/>
    <col min="3" max="3" width="8.00390625" style="0" customWidth="1"/>
    <col min="4" max="4" width="19.625" style="0" customWidth="1"/>
    <col min="5" max="5" width="6.00390625" style="0" customWidth="1"/>
    <col min="6" max="16" width="8.375" style="0" customWidth="1"/>
    <col min="17" max="17" width="9.625" style="0" customWidth="1"/>
    <col min="18" max="18" width="9.375" style="0" customWidth="1"/>
    <col min="19" max="19" width="9.625" style="0" customWidth="1"/>
    <col min="20" max="20" width="1.25" style="0" customWidth="1"/>
    <col min="21" max="21" width="7.375" style="0" customWidth="1"/>
    <col min="22" max="22" width="13.25390625" style="70" customWidth="1"/>
    <col min="23" max="23" width="1.875" style="58" customWidth="1"/>
    <col min="24" max="25" width="0" style="0" hidden="1" customWidth="1"/>
    <col min="26" max="16384" width="9.125" style="0" hidden="1" customWidth="1"/>
  </cols>
  <sheetData>
    <row r="1" spans="2:22" ht="14.25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54"/>
      <c r="T1" s="154"/>
      <c r="U1" s="154"/>
      <c r="V1" s="154" t="s">
        <v>311</v>
      </c>
    </row>
    <row r="2" spans="2:22" ht="12.75" customHeight="1" thickBot="1">
      <c r="B2" s="222" t="s">
        <v>263</v>
      </c>
      <c r="C2" s="40"/>
      <c r="D2" s="40"/>
      <c r="E2" s="41"/>
      <c r="F2" s="42"/>
      <c r="G2" s="42"/>
      <c r="H2" s="43"/>
      <c r="I2" s="43"/>
      <c r="J2" s="43"/>
      <c r="K2" s="43"/>
      <c r="L2" s="44"/>
      <c r="M2" s="44"/>
      <c r="N2" s="44"/>
      <c r="O2" s="44"/>
      <c r="P2" s="44"/>
      <c r="Q2" s="44"/>
      <c r="R2" s="44"/>
      <c r="S2" s="45"/>
      <c r="T2" s="45"/>
      <c r="U2" s="45"/>
      <c r="V2" s="66"/>
    </row>
    <row r="3" spans="2:22" ht="13.5" thickBot="1">
      <c r="B3" s="605"/>
      <c r="C3" s="638"/>
      <c r="D3" s="639"/>
      <c r="E3" s="665" t="s">
        <v>22</v>
      </c>
      <c r="F3" s="645" t="s">
        <v>100</v>
      </c>
      <c r="G3" s="645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7"/>
      <c r="T3" s="284"/>
      <c r="U3" s="284"/>
      <c r="V3" s="67"/>
    </row>
    <row r="4" spans="2:22" ht="12.75">
      <c r="B4" s="606"/>
      <c r="C4" s="640"/>
      <c r="D4" s="641"/>
      <c r="E4" s="666"/>
      <c r="F4" s="637" t="s">
        <v>101</v>
      </c>
      <c r="G4" s="633"/>
      <c r="H4" s="633" t="s">
        <v>102</v>
      </c>
      <c r="I4" s="633"/>
      <c r="J4" s="633" t="s">
        <v>103</v>
      </c>
      <c r="K4" s="633"/>
      <c r="L4" s="633" t="s">
        <v>104</v>
      </c>
      <c r="M4" s="633"/>
      <c r="N4" s="633" t="s">
        <v>105</v>
      </c>
      <c r="O4" s="633"/>
      <c r="P4" s="663" t="s">
        <v>210</v>
      </c>
      <c r="Q4" s="664"/>
      <c r="R4" s="648" t="s">
        <v>106</v>
      </c>
      <c r="S4" s="649"/>
      <c r="T4" s="285"/>
      <c r="U4" s="285"/>
      <c r="V4" s="68"/>
    </row>
    <row r="5" spans="2:22" ht="12.75">
      <c r="B5" s="642"/>
      <c r="C5" s="643"/>
      <c r="D5" s="644"/>
      <c r="E5" s="667"/>
      <c r="F5" s="135" t="s">
        <v>107</v>
      </c>
      <c r="G5" s="46" t="s">
        <v>108</v>
      </c>
      <c r="H5" s="46" t="s">
        <v>107</v>
      </c>
      <c r="I5" s="46" t="s">
        <v>108</v>
      </c>
      <c r="J5" s="46" t="s">
        <v>107</v>
      </c>
      <c r="K5" s="46" t="s">
        <v>108</v>
      </c>
      <c r="L5" s="46" t="s">
        <v>107</v>
      </c>
      <c r="M5" s="46" t="s">
        <v>108</v>
      </c>
      <c r="N5" s="46" t="s">
        <v>107</v>
      </c>
      <c r="O5" s="46" t="s">
        <v>108</v>
      </c>
      <c r="P5" s="46" t="s">
        <v>107</v>
      </c>
      <c r="Q5" s="113" t="s">
        <v>108</v>
      </c>
      <c r="R5" s="132" t="s">
        <v>107</v>
      </c>
      <c r="S5" s="113" t="s">
        <v>108</v>
      </c>
      <c r="T5" s="285"/>
      <c r="U5" s="285"/>
      <c r="V5" s="68"/>
    </row>
    <row r="6" spans="2:22" ht="12.75" customHeight="1" thickBot="1">
      <c r="B6" s="653" t="s">
        <v>20</v>
      </c>
      <c r="C6" s="654"/>
      <c r="D6" s="655"/>
      <c r="E6" s="134" t="s">
        <v>21</v>
      </c>
      <c r="F6" s="13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  <c r="N6" s="64">
        <v>9</v>
      </c>
      <c r="O6" s="64">
        <v>10</v>
      </c>
      <c r="P6" s="64">
        <v>11</v>
      </c>
      <c r="Q6" s="134">
        <v>12</v>
      </c>
      <c r="R6" s="133">
        <v>13</v>
      </c>
      <c r="S6" s="134">
        <v>14</v>
      </c>
      <c r="T6" s="285"/>
      <c r="U6" s="679" t="s">
        <v>345</v>
      </c>
      <c r="V6" s="680"/>
    </row>
    <row r="7" spans="2:22" ht="14.25" customHeight="1">
      <c r="B7" s="607" t="s">
        <v>109</v>
      </c>
      <c r="C7" s="650" t="s">
        <v>110</v>
      </c>
      <c r="D7" s="651"/>
      <c r="E7" s="145">
        <v>119</v>
      </c>
      <c r="F7" s="137">
        <v>2</v>
      </c>
      <c r="G7" s="73">
        <v>0</v>
      </c>
      <c r="H7" s="73">
        <v>1</v>
      </c>
      <c r="I7" s="73">
        <v>1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5</v>
      </c>
      <c r="Q7" s="119">
        <v>3</v>
      </c>
      <c r="R7" s="125">
        <f aca="true" t="shared" si="0" ref="R7:S12">F7+H7+J7+L7+N7+P7</f>
        <v>8</v>
      </c>
      <c r="S7" s="78">
        <f t="shared" si="0"/>
        <v>4</v>
      </c>
      <c r="T7" s="286"/>
      <c r="U7" s="681"/>
      <c r="V7" s="682"/>
    </row>
    <row r="8" spans="2:22" ht="14.25" customHeight="1">
      <c r="B8" s="656"/>
      <c r="C8" s="628" t="s">
        <v>111</v>
      </c>
      <c r="D8" s="652"/>
      <c r="E8" s="113">
        <v>120</v>
      </c>
      <c r="F8" s="138">
        <v>2</v>
      </c>
      <c r="G8" s="49">
        <v>5</v>
      </c>
      <c r="H8" s="49">
        <v>0</v>
      </c>
      <c r="I8" s="49">
        <v>0</v>
      </c>
      <c r="J8" s="49">
        <v>2</v>
      </c>
      <c r="K8" s="49">
        <v>1</v>
      </c>
      <c r="L8" s="49">
        <v>1</v>
      </c>
      <c r="M8" s="49">
        <v>0</v>
      </c>
      <c r="N8" s="49">
        <v>0</v>
      </c>
      <c r="O8" s="49">
        <v>0</v>
      </c>
      <c r="P8" s="49">
        <v>4</v>
      </c>
      <c r="Q8" s="115">
        <v>5</v>
      </c>
      <c r="R8" s="125">
        <f t="shared" si="0"/>
        <v>9</v>
      </c>
      <c r="S8" s="78">
        <f t="shared" si="0"/>
        <v>11</v>
      </c>
      <c r="T8" s="286">
        <v>0</v>
      </c>
      <c r="U8" s="683" t="s">
        <v>350</v>
      </c>
      <c r="V8" s="684"/>
    </row>
    <row r="9" spans="2:22" ht="14.25" customHeight="1">
      <c r="B9" s="656"/>
      <c r="C9" s="628" t="s">
        <v>112</v>
      </c>
      <c r="D9" s="652"/>
      <c r="E9" s="113">
        <v>121</v>
      </c>
      <c r="F9" s="138">
        <v>2</v>
      </c>
      <c r="G9" s="49">
        <v>6</v>
      </c>
      <c r="H9" s="49">
        <v>2</v>
      </c>
      <c r="I9" s="49">
        <v>0</v>
      </c>
      <c r="J9" s="49">
        <v>0</v>
      </c>
      <c r="K9" s="49">
        <v>10</v>
      </c>
      <c r="L9" s="49">
        <v>0</v>
      </c>
      <c r="M9" s="49">
        <v>1</v>
      </c>
      <c r="N9" s="49">
        <v>0</v>
      </c>
      <c r="O9" s="49">
        <v>0</v>
      </c>
      <c r="P9" s="49">
        <v>4</v>
      </c>
      <c r="Q9" s="115">
        <v>8</v>
      </c>
      <c r="R9" s="125">
        <f t="shared" si="0"/>
        <v>8</v>
      </c>
      <c r="S9" s="78">
        <f t="shared" si="0"/>
        <v>25</v>
      </c>
      <c r="T9" s="286"/>
      <c r="U9" s="685"/>
      <c r="V9" s="686"/>
    </row>
    <row r="10" spans="2:22" ht="14.25" customHeight="1">
      <c r="B10" s="656"/>
      <c r="C10" s="628" t="s">
        <v>113</v>
      </c>
      <c r="D10" s="652"/>
      <c r="E10" s="113">
        <v>122</v>
      </c>
      <c r="F10" s="138">
        <v>25</v>
      </c>
      <c r="G10" s="49">
        <v>9</v>
      </c>
      <c r="H10" s="49">
        <v>15</v>
      </c>
      <c r="I10" s="49">
        <v>4</v>
      </c>
      <c r="J10" s="49">
        <v>11</v>
      </c>
      <c r="K10" s="49">
        <v>45</v>
      </c>
      <c r="L10" s="49">
        <v>0</v>
      </c>
      <c r="M10" s="49">
        <v>5</v>
      </c>
      <c r="N10" s="49">
        <v>0</v>
      </c>
      <c r="O10" s="49">
        <v>0</v>
      </c>
      <c r="P10" s="49">
        <v>33</v>
      </c>
      <c r="Q10" s="115">
        <v>22</v>
      </c>
      <c r="R10" s="125">
        <f t="shared" si="0"/>
        <v>84</v>
      </c>
      <c r="S10" s="78">
        <f t="shared" si="0"/>
        <v>85</v>
      </c>
      <c r="T10" s="286"/>
      <c r="U10" s="289"/>
      <c r="V10" s="289"/>
    </row>
    <row r="11" spans="2:22" ht="14.25" customHeight="1" thickBot="1">
      <c r="B11" s="656"/>
      <c r="C11" s="631" t="s">
        <v>114</v>
      </c>
      <c r="D11" s="632"/>
      <c r="E11" s="134">
        <v>123</v>
      </c>
      <c r="F11" s="139">
        <v>1</v>
      </c>
      <c r="G11" s="74">
        <v>4</v>
      </c>
      <c r="H11" s="74">
        <v>3</v>
      </c>
      <c r="I11" s="74">
        <v>1</v>
      </c>
      <c r="J11" s="74">
        <v>1</v>
      </c>
      <c r="K11" s="74">
        <v>18</v>
      </c>
      <c r="L11" s="74">
        <v>0</v>
      </c>
      <c r="M11" s="74">
        <v>1</v>
      </c>
      <c r="N11" s="74">
        <v>0</v>
      </c>
      <c r="O11" s="74">
        <v>0</v>
      </c>
      <c r="P11" s="74">
        <v>1</v>
      </c>
      <c r="Q11" s="116">
        <v>4</v>
      </c>
      <c r="R11" s="125">
        <f t="shared" si="0"/>
        <v>6</v>
      </c>
      <c r="S11" s="78">
        <f t="shared" si="0"/>
        <v>28</v>
      </c>
      <c r="T11" s="286"/>
      <c r="U11" s="687" t="s">
        <v>346</v>
      </c>
      <c r="V11" s="688"/>
    </row>
    <row r="12" spans="2:22" ht="14.25" customHeight="1" thickBot="1">
      <c r="B12" s="656"/>
      <c r="C12" s="671" t="s">
        <v>193</v>
      </c>
      <c r="D12" s="672"/>
      <c r="E12" s="144" t="s">
        <v>194</v>
      </c>
      <c r="F12" s="140">
        <v>32</v>
      </c>
      <c r="G12" s="106">
        <v>24</v>
      </c>
      <c r="H12" s="106">
        <v>21</v>
      </c>
      <c r="I12" s="106">
        <v>6</v>
      </c>
      <c r="J12" s="106">
        <v>14</v>
      </c>
      <c r="K12" s="106">
        <v>74</v>
      </c>
      <c r="L12" s="106">
        <v>1</v>
      </c>
      <c r="M12" s="106">
        <v>7</v>
      </c>
      <c r="N12" s="106">
        <v>0</v>
      </c>
      <c r="O12" s="106">
        <v>0</v>
      </c>
      <c r="P12" s="106">
        <v>47</v>
      </c>
      <c r="Q12" s="117">
        <v>42</v>
      </c>
      <c r="R12" s="125">
        <f t="shared" si="0"/>
        <v>115</v>
      </c>
      <c r="S12" s="78">
        <f t="shared" si="0"/>
        <v>153</v>
      </c>
      <c r="T12" s="286"/>
      <c r="U12" s="689"/>
      <c r="V12" s="690"/>
    </row>
    <row r="13" spans="2:22" ht="14.25" customHeight="1">
      <c r="B13" s="656"/>
      <c r="C13" s="650" t="s">
        <v>201</v>
      </c>
      <c r="D13" s="651"/>
      <c r="E13" s="145">
        <v>124</v>
      </c>
      <c r="F13" s="141">
        <v>0</v>
      </c>
      <c r="G13" s="107">
        <v>0</v>
      </c>
      <c r="H13" s="107">
        <v>0</v>
      </c>
      <c r="I13" s="107">
        <v>0</v>
      </c>
      <c r="J13" s="107">
        <v>1</v>
      </c>
      <c r="K13" s="107">
        <v>2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18">
        <v>0</v>
      </c>
      <c r="R13" s="128">
        <v>1</v>
      </c>
      <c r="S13" s="129">
        <v>2</v>
      </c>
      <c r="T13" s="286"/>
      <c r="U13" s="689"/>
      <c r="V13" s="690"/>
    </row>
    <row r="14" spans="2:22" ht="14.25" customHeight="1">
      <c r="B14" s="656"/>
      <c r="C14" s="617" t="s">
        <v>202</v>
      </c>
      <c r="D14" s="111" t="s">
        <v>203</v>
      </c>
      <c r="E14" s="145">
        <v>125</v>
      </c>
      <c r="F14" s="138">
        <v>14</v>
      </c>
      <c r="G14" s="49">
        <v>16</v>
      </c>
      <c r="H14" s="49">
        <v>6</v>
      </c>
      <c r="I14" s="49">
        <v>4</v>
      </c>
      <c r="J14" s="49">
        <v>6</v>
      </c>
      <c r="K14" s="49">
        <v>33</v>
      </c>
      <c r="L14" s="49">
        <v>0</v>
      </c>
      <c r="M14" s="49">
        <v>2</v>
      </c>
      <c r="N14" s="49">
        <v>0</v>
      </c>
      <c r="O14" s="49">
        <v>0</v>
      </c>
      <c r="P14" s="49">
        <v>26</v>
      </c>
      <c r="Q14" s="115">
        <v>14</v>
      </c>
      <c r="R14" s="125">
        <v>52</v>
      </c>
      <c r="S14" s="78">
        <v>69</v>
      </c>
      <c r="T14" s="286"/>
      <c r="U14" s="689"/>
      <c r="V14" s="690"/>
    </row>
    <row r="15" spans="2:22" ht="14.25" customHeight="1">
      <c r="B15" s="656"/>
      <c r="C15" s="658"/>
      <c r="D15" s="47" t="s">
        <v>204</v>
      </c>
      <c r="E15" s="113">
        <v>126</v>
      </c>
      <c r="F15" s="138">
        <v>12</v>
      </c>
      <c r="G15" s="49">
        <v>5</v>
      </c>
      <c r="H15" s="49">
        <v>13</v>
      </c>
      <c r="I15" s="49">
        <v>1</v>
      </c>
      <c r="J15" s="49">
        <v>4</v>
      </c>
      <c r="K15" s="49">
        <v>30</v>
      </c>
      <c r="L15" s="49">
        <v>0</v>
      </c>
      <c r="M15" s="49">
        <v>4</v>
      </c>
      <c r="N15" s="49">
        <v>0</v>
      </c>
      <c r="O15" s="49">
        <v>0</v>
      </c>
      <c r="P15" s="49">
        <v>21</v>
      </c>
      <c r="Q15" s="115">
        <v>26</v>
      </c>
      <c r="R15" s="125">
        <v>50</v>
      </c>
      <c r="S15" s="78">
        <v>66</v>
      </c>
      <c r="T15" s="286"/>
      <c r="U15" s="691"/>
      <c r="V15" s="692"/>
    </row>
    <row r="16" spans="2:22" ht="14.25" customHeight="1" thickBot="1">
      <c r="B16" s="657"/>
      <c r="C16" s="659"/>
      <c r="D16" s="223" t="s">
        <v>185</v>
      </c>
      <c r="E16" s="134" t="s">
        <v>186</v>
      </c>
      <c r="F16" s="139">
        <v>6</v>
      </c>
      <c r="G16" s="74">
        <v>3</v>
      </c>
      <c r="H16" s="74">
        <v>2</v>
      </c>
      <c r="I16" s="74">
        <v>1</v>
      </c>
      <c r="J16" s="74">
        <v>4</v>
      </c>
      <c r="K16" s="74">
        <v>11</v>
      </c>
      <c r="L16" s="74">
        <v>1</v>
      </c>
      <c r="M16" s="74">
        <v>1</v>
      </c>
      <c r="N16" s="74">
        <v>0</v>
      </c>
      <c r="O16" s="74">
        <v>0</v>
      </c>
      <c r="P16" s="74">
        <v>0</v>
      </c>
      <c r="Q16" s="116">
        <v>2</v>
      </c>
      <c r="R16" s="127">
        <v>13</v>
      </c>
      <c r="S16" s="80">
        <v>18</v>
      </c>
      <c r="T16" s="286"/>
      <c r="U16" s="290"/>
      <c r="V16" s="290"/>
    </row>
    <row r="17" spans="2:22" ht="14.25" customHeight="1">
      <c r="B17" s="607" t="s">
        <v>115</v>
      </c>
      <c r="C17" s="629" t="s">
        <v>116</v>
      </c>
      <c r="D17" s="630"/>
      <c r="E17" s="131">
        <v>127</v>
      </c>
      <c r="F17" s="124">
        <v>3</v>
      </c>
      <c r="G17" s="76">
        <v>1</v>
      </c>
      <c r="H17" s="76">
        <v>3</v>
      </c>
      <c r="I17" s="76">
        <v>1</v>
      </c>
      <c r="J17" s="76">
        <v>0</v>
      </c>
      <c r="K17" s="76">
        <v>16</v>
      </c>
      <c r="L17" s="76">
        <v>0</v>
      </c>
      <c r="M17" s="76">
        <v>0</v>
      </c>
      <c r="N17" s="76">
        <v>0</v>
      </c>
      <c r="O17" s="76">
        <v>0</v>
      </c>
      <c r="P17" s="76">
        <v>6</v>
      </c>
      <c r="Q17" s="77">
        <v>6</v>
      </c>
      <c r="R17" s="124">
        <v>12</v>
      </c>
      <c r="S17" s="77">
        <v>24</v>
      </c>
      <c r="T17" s="286"/>
      <c r="U17" s="683" t="s">
        <v>409</v>
      </c>
      <c r="V17" s="693"/>
    </row>
    <row r="18" spans="2:22" ht="14.25" customHeight="1">
      <c r="B18" s="627"/>
      <c r="C18" s="616" t="s">
        <v>117</v>
      </c>
      <c r="D18" s="602"/>
      <c r="E18" s="113">
        <v>128</v>
      </c>
      <c r="F18" s="125">
        <v>0</v>
      </c>
      <c r="G18" s="49">
        <v>2</v>
      </c>
      <c r="H18" s="49">
        <v>1</v>
      </c>
      <c r="I18" s="49">
        <v>0</v>
      </c>
      <c r="J18" s="49">
        <v>2</v>
      </c>
      <c r="K18" s="49">
        <v>2</v>
      </c>
      <c r="L18" s="49">
        <v>0</v>
      </c>
      <c r="M18" s="49">
        <v>1</v>
      </c>
      <c r="N18" s="49">
        <v>0</v>
      </c>
      <c r="O18" s="49">
        <v>0</v>
      </c>
      <c r="P18" s="49">
        <v>1</v>
      </c>
      <c r="Q18" s="78">
        <v>0</v>
      </c>
      <c r="R18" s="125">
        <v>4</v>
      </c>
      <c r="S18" s="78">
        <v>5</v>
      </c>
      <c r="T18" s="286"/>
      <c r="U18" s="694"/>
      <c r="V18" s="695"/>
    </row>
    <row r="19" spans="2:22" ht="14.25" customHeight="1">
      <c r="B19" s="627"/>
      <c r="C19" s="616" t="s">
        <v>118</v>
      </c>
      <c r="D19" s="602"/>
      <c r="E19" s="113">
        <v>129</v>
      </c>
      <c r="F19" s="125">
        <v>2</v>
      </c>
      <c r="G19" s="49">
        <v>0</v>
      </c>
      <c r="H19" s="49">
        <v>3</v>
      </c>
      <c r="I19" s="49">
        <v>1</v>
      </c>
      <c r="J19" s="49">
        <v>2</v>
      </c>
      <c r="K19" s="49">
        <v>9</v>
      </c>
      <c r="L19" s="49">
        <v>0</v>
      </c>
      <c r="M19" s="49">
        <v>0</v>
      </c>
      <c r="N19" s="49">
        <v>0</v>
      </c>
      <c r="O19" s="49">
        <v>0</v>
      </c>
      <c r="P19" s="49">
        <v>1</v>
      </c>
      <c r="Q19" s="78">
        <v>1</v>
      </c>
      <c r="R19" s="125">
        <v>8</v>
      </c>
      <c r="S19" s="78">
        <v>11</v>
      </c>
      <c r="T19" s="286"/>
      <c r="U19" s="694"/>
      <c r="V19" s="695"/>
    </row>
    <row r="20" spans="2:22" ht="14.25" customHeight="1">
      <c r="B20" s="627"/>
      <c r="C20" s="616" t="s">
        <v>119</v>
      </c>
      <c r="D20" s="602"/>
      <c r="E20" s="113">
        <v>130</v>
      </c>
      <c r="F20" s="125">
        <v>1</v>
      </c>
      <c r="G20" s="49">
        <v>0</v>
      </c>
      <c r="H20" s="49">
        <v>1</v>
      </c>
      <c r="I20" s="49">
        <v>2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1</v>
      </c>
      <c r="Q20" s="78">
        <v>0</v>
      </c>
      <c r="R20" s="125">
        <v>2</v>
      </c>
      <c r="S20" s="78">
        <v>3</v>
      </c>
      <c r="T20" s="286"/>
      <c r="U20" s="694"/>
      <c r="V20" s="695"/>
    </row>
    <row r="21" spans="2:22" ht="14.25" customHeight="1">
      <c r="B21" s="627"/>
      <c r="C21" s="616" t="s">
        <v>120</v>
      </c>
      <c r="D21" s="602"/>
      <c r="E21" s="113">
        <v>131</v>
      </c>
      <c r="F21" s="125">
        <v>3</v>
      </c>
      <c r="G21" s="49">
        <v>0</v>
      </c>
      <c r="H21" s="49">
        <v>1</v>
      </c>
      <c r="I21" s="49">
        <v>0</v>
      </c>
      <c r="J21" s="49">
        <v>1</v>
      </c>
      <c r="K21" s="49">
        <v>3</v>
      </c>
      <c r="L21" s="49">
        <v>0</v>
      </c>
      <c r="M21" s="49">
        <v>1</v>
      </c>
      <c r="N21" s="49">
        <v>0</v>
      </c>
      <c r="O21" s="49">
        <v>0</v>
      </c>
      <c r="P21" s="49">
        <v>0</v>
      </c>
      <c r="Q21" s="78">
        <v>1</v>
      </c>
      <c r="R21" s="125">
        <v>5</v>
      </c>
      <c r="S21" s="78">
        <v>5</v>
      </c>
      <c r="T21" s="286"/>
      <c r="U21" s="696"/>
      <c r="V21" s="697"/>
    </row>
    <row r="22" spans="2:22" ht="14.25" customHeight="1">
      <c r="B22" s="627"/>
      <c r="C22" s="616" t="s">
        <v>268</v>
      </c>
      <c r="D22" s="602"/>
      <c r="E22" s="113">
        <v>132</v>
      </c>
      <c r="F22" s="125">
        <v>1</v>
      </c>
      <c r="G22" s="49">
        <v>7</v>
      </c>
      <c r="H22" s="49">
        <v>0</v>
      </c>
      <c r="I22" s="49">
        <v>0</v>
      </c>
      <c r="J22" s="49">
        <v>1</v>
      </c>
      <c r="K22" s="49">
        <v>5</v>
      </c>
      <c r="L22" s="49">
        <v>1</v>
      </c>
      <c r="M22" s="49">
        <v>1</v>
      </c>
      <c r="N22" s="49">
        <v>0</v>
      </c>
      <c r="O22" s="49">
        <v>0</v>
      </c>
      <c r="P22" s="49">
        <v>4</v>
      </c>
      <c r="Q22" s="78">
        <v>4</v>
      </c>
      <c r="R22" s="125">
        <v>7</v>
      </c>
      <c r="S22" s="78">
        <v>17</v>
      </c>
      <c r="T22" s="286"/>
      <c r="U22" s="290"/>
      <c r="V22" s="290"/>
    </row>
    <row r="23" spans="2:22" ht="14.25" customHeight="1">
      <c r="B23" s="627"/>
      <c r="C23" s="616" t="s">
        <v>269</v>
      </c>
      <c r="D23" s="602"/>
      <c r="E23" s="113">
        <v>133</v>
      </c>
      <c r="F23" s="125">
        <v>16</v>
      </c>
      <c r="G23" s="49">
        <v>8</v>
      </c>
      <c r="H23" s="49">
        <v>5</v>
      </c>
      <c r="I23" s="49">
        <v>1</v>
      </c>
      <c r="J23" s="49">
        <v>3</v>
      </c>
      <c r="K23" s="49">
        <v>12</v>
      </c>
      <c r="L23" s="49">
        <v>0</v>
      </c>
      <c r="M23" s="49">
        <v>1</v>
      </c>
      <c r="N23" s="49">
        <v>0</v>
      </c>
      <c r="O23" s="49">
        <v>0</v>
      </c>
      <c r="P23" s="49">
        <v>23</v>
      </c>
      <c r="Q23" s="78">
        <v>16</v>
      </c>
      <c r="R23" s="125">
        <v>47</v>
      </c>
      <c r="S23" s="78">
        <v>38</v>
      </c>
      <c r="T23" s="286"/>
      <c r="U23" s="68"/>
      <c r="V23" s="68"/>
    </row>
    <row r="24" spans="2:22" ht="14.25" customHeight="1">
      <c r="B24" s="627"/>
      <c r="C24" s="668" t="s">
        <v>270</v>
      </c>
      <c r="D24" s="669"/>
      <c r="E24" s="113">
        <v>135</v>
      </c>
      <c r="F24" s="125">
        <v>1</v>
      </c>
      <c r="G24" s="49">
        <v>6</v>
      </c>
      <c r="H24" s="49">
        <v>5</v>
      </c>
      <c r="I24" s="49">
        <v>1</v>
      </c>
      <c r="J24" s="49">
        <v>4</v>
      </c>
      <c r="K24" s="49">
        <v>26</v>
      </c>
      <c r="L24" s="49">
        <v>0</v>
      </c>
      <c r="M24" s="49">
        <v>3</v>
      </c>
      <c r="N24" s="49">
        <v>0</v>
      </c>
      <c r="O24" s="49">
        <v>0</v>
      </c>
      <c r="P24" s="49">
        <v>8</v>
      </c>
      <c r="Q24" s="78">
        <v>12</v>
      </c>
      <c r="R24" s="125">
        <v>18</v>
      </c>
      <c r="S24" s="78">
        <v>47</v>
      </c>
      <c r="T24" s="286"/>
      <c r="U24" s="683" t="s">
        <v>347</v>
      </c>
      <c r="V24" s="693"/>
    </row>
    <row r="25" spans="2:22" ht="14.25" customHeight="1">
      <c r="B25" s="627"/>
      <c r="C25" s="616" t="s">
        <v>271</v>
      </c>
      <c r="D25" s="602"/>
      <c r="E25" s="113">
        <v>136</v>
      </c>
      <c r="F25" s="125">
        <v>3</v>
      </c>
      <c r="G25" s="49">
        <v>0</v>
      </c>
      <c r="H25" s="49">
        <v>2</v>
      </c>
      <c r="I25" s="49">
        <v>0</v>
      </c>
      <c r="J25" s="49">
        <v>1</v>
      </c>
      <c r="K25" s="49">
        <v>1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78">
        <v>0</v>
      </c>
      <c r="R25" s="125">
        <v>7</v>
      </c>
      <c r="S25" s="78">
        <v>1</v>
      </c>
      <c r="T25" s="286"/>
      <c r="U25" s="694"/>
      <c r="V25" s="695"/>
    </row>
    <row r="26" spans="2:22" ht="14.25" customHeight="1" thickBot="1">
      <c r="B26" s="627"/>
      <c r="C26" s="660" t="s">
        <v>121</v>
      </c>
      <c r="D26" s="661"/>
      <c r="E26" s="134">
        <v>137</v>
      </c>
      <c r="F26" s="130">
        <v>2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3</v>
      </c>
      <c r="Q26" s="93">
        <v>2</v>
      </c>
      <c r="R26" s="125">
        <v>5</v>
      </c>
      <c r="S26" s="78">
        <v>2</v>
      </c>
      <c r="T26" s="286"/>
      <c r="U26" s="694"/>
      <c r="V26" s="695"/>
    </row>
    <row r="27" spans="2:22" ht="14.25" customHeight="1">
      <c r="B27" s="634" t="s">
        <v>122</v>
      </c>
      <c r="C27" s="650" t="s">
        <v>123</v>
      </c>
      <c r="D27" s="662"/>
      <c r="E27" s="145">
        <v>139</v>
      </c>
      <c r="F27" s="137">
        <v>11</v>
      </c>
      <c r="G27" s="73">
        <v>10</v>
      </c>
      <c r="H27" s="73">
        <v>8</v>
      </c>
      <c r="I27" s="73">
        <v>4</v>
      </c>
      <c r="J27" s="73">
        <v>4</v>
      </c>
      <c r="K27" s="73">
        <v>21</v>
      </c>
      <c r="L27" s="73">
        <v>1</v>
      </c>
      <c r="M27" s="73">
        <v>2</v>
      </c>
      <c r="N27" s="73">
        <v>0</v>
      </c>
      <c r="O27" s="73">
        <v>0</v>
      </c>
      <c r="P27" s="73">
        <v>10</v>
      </c>
      <c r="Q27" s="119">
        <v>11</v>
      </c>
      <c r="R27" s="124">
        <v>34</v>
      </c>
      <c r="S27" s="77">
        <v>48</v>
      </c>
      <c r="T27" s="286"/>
      <c r="U27" s="696"/>
      <c r="V27" s="697"/>
    </row>
    <row r="28" spans="2:22" ht="14.25" customHeight="1">
      <c r="B28" s="635"/>
      <c r="C28" s="601" t="s">
        <v>264</v>
      </c>
      <c r="D28" s="602"/>
      <c r="E28" s="113">
        <v>140</v>
      </c>
      <c r="F28" s="138">
        <v>11</v>
      </c>
      <c r="G28" s="49">
        <v>8</v>
      </c>
      <c r="H28" s="49">
        <v>6</v>
      </c>
      <c r="I28" s="49">
        <v>1</v>
      </c>
      <c r="J28" s="49">
        <v>6</v>
      </c>
      <c r="K28" s="49">
        <v>28</v>
      </c>
      <c r="L28" s="49">
        <v>0</v>
      </c>
      <c r="M28" s="49">
        <v>5</v>
      </c>
      <c r="N28" s="49">
        <v>0</v>
      </c>
      <c r="O28" s="49">
        <v>0</v>
      </c>
      <c r="P28" s="49">
        <v>31</v>
      </c>
      <c r="Q28" s="115">
        <v>25</v>
      </c>
      <c r="R28" s="125">
        <v>54</v>
      </c>
      <c r="S28" s="78">
        <v>67</v>
      </c>
      <c r="T28" s="286"/>
      <c r="U28" s="68"/>
      <c r="V28" s="68"/>
    </row>
    <row r="29" spans="2:22" ht="14.25" customHeight="1">
      <c r="B29" s="635"/>
      <c r="C29" s="601" t="s">
        <v>265</v>
      </c>
      <c r="D29" s="602"/>
      <c r="E29" s="113">
        <v>143</v>
      </c>
      <c r="F29" s="138">
        <v>9</v>
      </c>
      <c r="G29" s="49">
        <v>5</v>
      </c>
      <c r="H29" s="49">
        <v>5</v>
      </c>
      <c r="I29" s="49">
        <v>0</v>
      </c>
      <c r="J29" s="49">
        <v>2</v>
      </c>
      <c r="K29" s="49">
        <v>17</v>
      </c>
      <c r="L29" s="49">
        <v>0</v>
      </c>
      <c r="M29" s="49">
        <v>0</v>
      </c>
      <c r="N29" s="49">
        <v>0</v>
      </c>
      <c r="O29" s="49">
        <v>0</v>
      </c>
      <c r="P29" s="49">
        <v>3</v>
      </c>
      <c r="Q29" s="115">
        <v>2</v>
      </c>
      <c r="R29" s="125">
        <v>19</v>
      </c>
      <c r="S29" s="78">
        <v>24</v>
      </c>
      <c r="T29" s="286"/>
      <c r="U29" s="698" t="s">
        <v>349</v>
      </c>
      <c r="V29" s="699"/>
    </row>
    <row r="30" spans="2:22" ht="14.25" customHeight="1">
      <c r="B30" s="635"/>
      <c r="C30" s="628" t="s">
        <v>124</v>
      </c>
      <c r="D30" s="602"/>
      <c r="E30" s="113">
        <v>144</v>
      </c>
      <c r="F30" s="138">
        <v>1</v>
      </c>
      <c r="G30" s="49">
        <v>1</v>
      </c>
      <c r="H30" s="49">
        <v>1</v>
      </c>
      <c r="I30" s="49">
        <v>0</v>
      </c>
      <c r="J30" s="49">
        <v>1</v>
      </c>
      <c r="K30" s="49">
        <v>3</v>
      </c>
      <c r="L30" s="49">
        <v>0</v>
      </c>
      <c r="M30" s="49">
        <v>0</v>
      </c>
      <c r="N30" s="49">
        <v>0</v>
      </c>
      <c r="O30" s="49">
        <v>0</v>
      </c>
      <c r="P30" s="49">
        <v>2</v>
      </c>
      <c r="Q30" s="115">
        <v>3</v>
      </c>
      <c r="R30" s="125">
        <v>5</v>
      </c>
      <c r="S30" s="78">
        <v>7</v>
      </c>
      <c r="T30" s="286"/>
      <c r="U30" s="700"/>
      <c r="V30" s="701"/>
    </row>
    <row r="31" spans="2:22" ht="14.25" customHeight="1" thickBot="1">
      <c r="B31" s="636"/>
      <c r="C31" s="617" t="s">
        <v>125</v>
      </c>
      <c r="D31" s="618"/>
      <c r="E31" s="123">
        <v>145</v>
      </c>
      <c r="F31" s="225">
        <v>0</v>
      </c>
      <c r="G31" s="79">
        <v>0</v>
      </c>
      <c r="H31" s="79">
        <v>1</v>
      </c>
      <c r="I31" s="79">
        <v>1</v>
      </c>
      <c r="J31" s="79">
        <v>1</v>
      </c>
      <c r="K31" s="79">
        <v>5</v>
      </c>
      <c r="L31" s="79">
        <v>0</v>
      </c>
      <c r="M31" s="79">
        <v>0</v>
      </c>
      <c r="N31" s="79">
        <v>0</v>
      </c>
      <c r="O31" s="79">
        <v>0</v>
      </c>
      <c r="P31" s="79">
        <v>1</v>
      </c>
      <c r="Q31" s="121">
        <v>1</v>
      </c>
      <c r="R31" s="127">
        <v>3</v>
      </c>
      <c r="S31" s="80">
        <v>7</v>
      </c>
      <c r="T31" s="286"/>
      <c r="U31" s="68"/>
      <c r="V31" s="68"/>
    </row>
    <row r="32" spans="2:22" ht="14.25" customHeight="1">
      <c r="B32" s="605" t="s">
        <v>126</v>
      </c>
      <c r="C32" s="629" t="s">
        <v>127</v>
      </c>
      <c r="D32" s="630"/>
      <c r="E32" s="131">
        <v>146</v>
      </c>
      <c r="F32" s="142">
        <v>15</v>
      </c>
      <c r="G32" s="76">
        <v>21</v>
      </c>
      <c r="H32" s="76">
        <v>8</v>
      </c>
      <c r="I32" s="76">
        <v>3</v>
      </c>
      <c r="J32" s="76">
        <v>6</v>
      </c>
      <c r="K32" s="76">
        <v>29</v>
      </c>
      <c r="L32" s="76">
        <v>0</v>
      </c>
      <c r="M32" s="76">
        <v>4</v>
      </c>
      <c r="N32" s="76">
        <v>0</v>
      </c>
      <c r="O32" s="76">
        <v>0</v>
      </c>
      <c r="P32" s="76">
        <v>33</v>
      </c>
      <c r="Q32" s="120">
        <v>27</v>
      </c>
      <c r="R32" s="124">
        <v>62</v>
      </c>
      <c r="S32" s="77">
        <v>84</v>
      </c>
      <c r="T32" s="286"/>
      <c r="U32" s="673" t="s">
        <v>348</v>
      </c>
      <c r="V32" s="674"/>
    </row>
    <row r="33" spans="2:22" ht="14.25" customHeight="1">
      <c r="B33" s="606"/>
      <c r="C33" s="616" t="s">
        <v>128</v>
      </c>
      <c r="D33" s="602"/>
      <c r="E33" s="113">
        <v>147</v>
      </c>
      <c r="F33" s="138">
        <v>1</v>
      </c>
      <c r="G33" s="49">
        <v>0</v>
      </c>
      <c r="H33" s="49">
        <v>2</v>
      </c>
      <c r="I33" s="49">
        <v>1</v>
      </c>
      <c r="J33" s="49">
        <v>1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3</v>
      </c>
      <c r="Q33" s="115">
        <v>5</v>
      </c>
      <c r="R33" s="125">
        <v>6</v>
      </c>
      <c r="S33" s="78">
        <v>7</v>
      </c>
      <c r="T33" s="286"/>
      <c r="U33" s="675"/>
      <c r="V33" s="676"/>
    </row>
    <row r="34" spans="2:22" ht="14.25" customHeight="1">
      <c r="B34" s="606"/>
      <c r="C34" s="226" t="s">
        <v>129</v>
      </c>
      <c r="D34" s="48"/>
      <c r="E34" s="113">
        <v>148</v>
      </c>
      <c r="F34" s="138">
        <v>5</v>
      </c>
      <c r="G34" s="49">
        <v>3</v>
      </c>
      <c r="H34" s="49">
        <v>3</v>
      </c>
      <c r="I34" s="49">
        <v>0</v>
      </c>
      <c r="J34" s="49">
        <v>0</v>
      </c>
      <c r="K34" s="49">
        <v>11</v>
      </c>
      <c r="L34" s="49">
        <v>0</v>
      </c>
      <c r="M34" s="49">
        <v>0</v>
      </c>
      <c r="N34" s="49">
        <v>0</v>
      </c>
      <c r="O34" s="49">
        <v>0</v>
      </c>
      <c r="P34" s="49">
        <v>1</v>
      </c>
      <c r="Q34" s="115">
        <v>2</v>
      </c>
      <c r="R34" s="125">
        <v>9</v>
      </c>
      <c r="S34" s="78">
        <v>7</v>
      </c>
      <c r="T34" s="286"/>
      <c r="U34" s="677"/>
      <c r="V34" s="678"/>
    </row>
    <row r="35" spans="2:22" ht="21.75" customHeight="1">
      <c r="B35" s="606"/>
      <c r="C35" s="612" t="s">
        <v>211</v>
      </c>
      <c r="D35" s="615"/>
      <c r="E35" s="113">
        <v>149</v>
      </c>
      <c r="F35" s="138">
        <v>2</v>
      </c>
      <c r="G35" s="49">
        <v>1</v>
      </c>
      <c r="H35" s="49">
        <v>4</v>
      </c>
      <c r="I35" s="49">
        <v>1</v>
      </c>
      <c r="J35" s="49">
        <v>1</v>
      </c>
      <c r="K35" s="49">
        <v>4</v>
      </c>
      <c r="L35" s="49">
        <v>0</v>
      </c>
      <c r="M35" s="49">
        <v>0</v>
      </c>
      <c r="N35" s="49">
        <v>0</v>
      </c>
      <c r="O35" s="49">
        <v>0</v>
      </c>
      <c r="P35" s="49">
        <v>5</v>
      </c>
      <c r="Q35" s="115">
        <v>7</v>
      </c>
      <c r="R35" s="125">
        <v>12</v>
      </c>
      <c r="S35" s="78">
        <v>13</v>
      </c>
      <c r="T35" s="286"/>
      <c r="U35" s="286"/>
      <c r="V35" s="68"/>
    </row>
    <row r="36" spans="2:22" ht="14.25" customHeight="1">
      <c r="B36" s="606"/>
      <c r="C36" s="612" t="s">
        <v>130</v>
      </c>
      <c r="D36" s="602"/>
      <c r="E36" s="113">
        <v>150</v>
      </c>
      <c r="F36" s="138">
        <v>1</v>
      </c>
      <c r="G36" s="49">
        <v>1</v>
      </c>
      <c r="H36" s="49">
        <v>0</v>
      </c>
      <c r="I36" s="49">
        <v>0</v>
      </c>
      <c r="J36" s="49">
        <v>0</v>
      </c>
      <c r="K36" s="49">
        <v>3</v>
      </c>
      <c r="L36" s="49">
        <v>0</v>
      </c>
      <c r="M36" s="49">
        <v>0</v>
      </c>
      <c r="N36" s="49">
        <v>0</v>
      </c>
      <c r="O36" s="49">
        <v>0</v>
      </c>
      <c r="P36" s="49">
        <v>2</v>
      </c>
      <c r="Q36" s="115">
        <v>3</v>
      </c>
      <c r="R36" s="125">
        <v>3</v>
      </c>
      <c r="S36" s="78">
        <v>7</v>
      </c>
      <c r="T36" s="286"/>
      <c r="U36" s="286"/>
      <c r="V36" s="68"/>
    </row>
    <row r="37" spans="2:22" ht="14.25" customHeight="1">
      <c r="B37" s="606"/>
      <c r="C37" s="612" t="s">
        <v>131</v>
      </c>
      <c r="D37" s="602"/>
      <c r="E37" s="113">
        <v>151</v>
      </c>
      <c r="F37" s="138">
        <v>1</v>
      </c>
      <c r="G37" s="49">
        <v>2</v>
      </c>
      <c r="H37" s="49">
        <v>1</v>
      </c>
      <c r="I37" s="49">
        <v>1</v>
      </c>
      <c r="J37" s="49">
        <v>1</v>
      </c>
      <c r="K37" s="49">
        <v>1</v>
      </c>
      <c r="L37" s="49">
        <v>1</v>
      </c>
      <c r="M37" s="49">
        <v>1</v>
      </c>
      <c r="N37" s="49">
        <v>0</v>
      </c>
      <c r="O37" s="49">
        <v>0</v>
      </c>
      <c r="P37" s="49">
        <v>2</v>
      </c>
      <c r="Q37" s="115">
        <v>1</v>
      </c>
      <c r="R37" s="125">
        <v>6</v>
      </c>
      <c r="S37" s="78">
        <v>6</v>
      </c>
      <c r="T37" s="286"/>
      <c r="U37" s="286"/>
      <c r="V37" s="68"/>
    </row>
    <row r="38" spans="2:22" ht="14.25" customHeight="1" thickBot="1">
      <c r="B38" s="194"/>
      <c r="C38" s="227" t="s">
        <v>266</v>
      </c>
      <c r="D38" s="193"/>
      <c r="E38" s="228" t="s">
        <v>267</v>
      </c>
      <c r="F38" s="139">
        <v>13</v>
      </c>
      <c r="G38" s="74">
        <v>9</v>
      </c>
      <c r="H38" s="74">
        <v>2</v>
      </c>
      <c r="I38" s="74">
        <v>1</v>
      </c>
      <c r="J38" s="74">
        <v>5</v>
      </c>
      <c r="K38" s="74">
        <v>28</v>
      </c>
      <c r="L38" s="74">
        <v>0</v>
      </c>
      <c r="M38" s="74">
        <v>2</v>
      </c>
      <c r="N38" s="74">
        <v>0</v>
      </c>
      <c r="O38" s="74">
        <v>0</v>
      </c>
      <c r="P38" s="74">
        <v>1</v>
      </c>
      <c r="Q38" s="116">
        <v>6</v>
      </c>
      <c r="R38" s="130">
        <v>22</v>
      </c>
      <c r="S38" s="93">
        <v>45</v>
      </c>
      <c r="T38" s="286"/>
      <c r="U38" s="286"/>
      <c r="V38" s="68"/>
    </row>
    <row r="39" spans="2:22" ht="14.25" customHeight="1">
      <c r="B39" s="607" t="s">
        <v>132</v>
      </c>
      <c r="C39" s="670" t="s">
        <v>133</v>
      </c>
      <c r="D39" s="644"/>
      <c r="E39" s="145">
        <v>152</v>
      </c>
      <c r="F39" s="137">
        <v>5</v>
      </c>
      <c r="G39" s="73">
        <v>6</v>
      </c>
      <c r="H39" s="73">
        <v>2</v>
      </c>
      <c r="I39" s="73">
        <v>0</v>
      </c>
      <c r="J39" s="73">
        <v>1</v>
      </c>
      <c r="K39" s="73">
        <v>4</v>
      </c>
      <c r="L39" s="73">
        <v>0</v>
      </c>
      <c r="M39" s="73">
        <v>0</v>
      </c>
      <c r="N39" s="73">
        <v>0</v>
      </c>
      <c r="O39" s="73">
        <v>0</v>
      </c>
      <c r="P39" s="73">
        <v>4</v>
      </c>
      <c r="Q39" s="119">
        <v>2</v>
      </c>
      <c r="R39" s="128">
        <v>12</v>
      </c>
      <c r="S39" s="129">
        <v>12</v>
      </c>
      <c r="T39" s="286"/>
      <c r="U39" s="286"/>
      <c r="V39" s="68"/>
    </row>
    <row r="40" spans="2:22" ht="14.25" customHeight="1">
      <c r="B40" s="608"/>
      <c r="C40" s="610" t="s">
        <v>134</v>
      </c>
      <c r="D40" s="611"/>
      <c r="E40" s="113">
        <v>153</v>
      </c>
      <c r="F40" s="138">
        <v>3</v>
      </c>
      <c r="G40" s="49">
        <v>2</v>
      </c>
      <c r="H40" s="49">
        <v>0</v>
      </c>
      <c r="I40" s="49">
        <v>0</v>
      </c>
      <c r="J40" s="49">
        <v>1</v>
      </c>
      <c r="K40" s="49">
        <v>2</v>
      </c>
      <c r="L40" s="49">
        <v>0</v>
      </c>
      <c r="M40" s="49">
        <v>0</v>
      </c>
      <c r="N40" s="49">
        <v>0</v>
      </c>
      <c r="O40" s="49">
        <v>0</v>
      </c>
      <c r="P40" s="49">
        <v>2</v>
      </c>
      <c r="Q40" s="115">
        <v>0</v>
      </c>
      <c r="R40" s="125">
        <v>6</v>
      </c>
      <c r="S40" s="78">
        <v>4</v>
      </c>
      <c r="T40" s="286"/>
      <c r="U40" s="286"/>
      <c r="V40" s="68"/>
    </row>
    <row r="41" spans="2:22" ht="14.25" customHeight="1">
      <c r="B41" s="608"/>
      <c r="C41" s="613" t="s">
        <v>135</v>
      </c>
      <c r="D41" s="618"/>
      <c r="E41" s="123">
        <v>154</v>
      </c>
      <c r="F41" s="138">
        <v>4</v>
      </c>
      <c r="G41" s="49">
        <v>3</v>
      </c>
      <c r="H41" s="49">
        <v>4</v>
      </c>
      <c r="I41" s="49">
        <v>1</v>
      </c>
      <c r="J41" s="49">
        <v>2</v>
      </c>
      <c r="K41" s="49">
        <v>27</v>
      </c>
      <c r="L41" s="49">
        <v>0</v>
      </c>
      <c r="M41" s="49">
        <v>0</v>
      </c>
      <c r="N41" s="49">
        <v>0</v>
      </c>
      <c r="O41" s="49">
        <v>0</v>
      </c>
      <c r="P41" s="49">
        <v>3</v>
      </c>
      <c r="Q41" s="115">
        <v>7</v>
      </c>
      <c r="R41" s="125">
        <v>13</v>
      </c>
      <c r="S41" s="78">
        <v>37</v>
      </c>
      <c r="T41" s="286"/>
      <c r="U41" s="286"/>
      <c r="V41" s="68"/>
    </row>
    <row r="42" spans="2:22" ht="14.25" customHeight="1">
      <c r="B42" s="608"/>
      <c r="C42" s="613" t="s">
        <v>136</v>
      </c>
      <c r="D42" s="614"/>
      <c r="E42" s="113">
        <v>155</v>
      </c>
      <c r="F42" s="138">
        <v>0</v>
      </c>
      <c r="G42" s="49">
        <v>0</v>
      </c>
      <c r="H42" s="49">
        <v>0</v>
      </c>
      <c r="I42" s="49">
        <v>0</v>
      </c>
      <c r="J42" s="49">
        <v>0</v>
      </c>
      <c r="K42" s="79">
        <v>0</v>
      </c>
      <c r="L42" s="49">
        <v>0</v>
      </c>
      <c r="M42" s="79">
        <v>0</v>
      </c>
      <c r="N42" s="49">
        <v>0</v>
      </c>
      <c r="O42" s="79">
        <v>0</v>
      </c>
      <c r="P42" s="79">
        <v>0</v>
      </c>
      <c r="Q42" s="121">
        <v>0</v>
      </c>
      <c r="R42" s="125">
        <v>0</v>
      </c>
      <c r="S42" s="78">
        <v>0</v>
      </c>
      <c r="T42" s="286"/>
      <c r="U42" s="286"/>
      <c r="V42" s="68"/>
    </row>
    <row r="43" spans="1:23" s="70" customFormat="1" ht="14.25" customHeight="1" thickBot="1">
      <c r="A43" s="65"/>
      <c r="B43" s="609"/>
      <c r="C43" s="603" t="s">
        <v>147</v>
      </c>
      <c r="D43" s="604"/>
      <c r="E43" s="224" t="s">
        <v>148</v>
      </c>
      <c r="F43" s="143"/>
      <c r="G43" s="94"/>
      <c r="H43" s="94"/>
      <c r="I43" s="94"/>
      <c r="J43" s="95"/>
      <c r="K43" s="74">
        <v>3</v>
      </c>
      <c r="L43" s="96"/>
      <c r="M43" s="74">
        <v>0</v>
      </c>
      <c r="N43" s="96"/>
      <c r="O43" s="74">
        <v>0</v>
      </c>
      <c r="P43" s="114"/>
      <c r="Q43" s="122"/>
      <c r="R43" s="126"/>
      <c r="S43" s="93">
        <v>3</v>
      </c>
      <c r="T43" s="286"/>
      <c r="U43" s="286"/>
      <c r="V43" s="68"/>
      <c r="W43" s="65"/>
    </row>
    <row r="44" spans="2:22" ht="27.75" customHeight="1" thickBot="1">
      <c r="B44" s="61" t="s">
        <v>143</v>
      </c>
      <c r="C44" s="71"/>
      <c r="D44" s="72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287"/>
      <c r="U44" s="287"/>
      <c r="V44" s="69"/>
    </row>
    <row r="45" spans="2:22" ht="30" customHeight="1">
      <c r="B45" s="619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R45" s="620"/>
      <c r="S45" s="621"/>
      <c r="T45" s="288"/>
      <c r="U45" s="288"/>
      <c r="V45" s="69"/>
    </row>
    <row r="46" spans="2:22" ht="33" customHeight="1" thickBot="1">
      <c r="B46" s="622"/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3"/>
      <c r="Q46" s="623"/>
      <c r="R46" s="623"/>
      <c r="S46" s="624"/>
      <c r="T46" s="288"/>
      <c r="U46" s="288"/>
      <c r="V46" s="69"/>
    </row>
    <row r="47" spans="2:22" ht="9" customHeight="1">
      <c r="B47" s="625"/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6"/>
      <c r="O47" s="626"/>
      <c r="P47" s="626"/>
      <c r="Q47" s="626"/>
      <c r="R47" s="626"/>
      <c r="S47" s="626"/>
      <c r="T47" s="256"/>
      <c r="U47" s="256"/>
      <c r="V47" s="65"/>
    </row>
    <row r="48" spans="2:21" ht="12.75" hidden="1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ht="12.75"/>
    <row r="50" ht="12.75"/>
    <row r="51" ht="12.75"/>
    <row r="52" ht="12.75"/>
    <row r="53" ht="12.75"/>
  </sheetData>
  <sheetProtection/>
  <mergeCells count="58">
    <mergeCell ref="C32:D32"/>
    <mergeCell ref="C39:D39"/>
    <mergeCell ref="C12:D12"/>
    <mergeCell ref="U32:V34"/>
    <mergeCell ref="U6:V7"/>
    <mergeCell ref="U8:V9"/>
    <mergeCell ref="U11:V15"/>
    <mergeCell ref="U17:V21"/>
    <mergeCell ref="U24:V27"/>
    <mergeCell ref="U29:V30"/>
    <mergeCell ref="C26:D26"/>
    <mergeCell ref="C27:D27"/>
    <mergeCell ref="C19:D19"/>
    <mergeCell ref="P4:Q4"/>
    <mergeCell ref="E3:E5"/>
    <mergeCell ref="C23:D23"/>
    <mergeCell ref="C24:D24"/>
    <mergeCell ref="C9:D9"/>
    <mergeCell ref="C10:D10"/>
    <mergeCell ref="C13:D13"/>
    <mergeCell ref="F3:S3"/>
    <mergeCell ref="R4:S4"/>
    <mergeCell ref="C7:D7"/>
    <mergeCell ref="L4:M4"/>
    <mergeCell ref="C8:D8"/>
    <mergeCell ref="B6:D6"/>
    <mergeCell ref="B7:B16"/>
    <mergeCell ref="C14:C16"/>
    <mergeCell ref="C17:D17"/>
    <mergeCell ref="C21:D21"/>
    <mergeCell ref="C22:D22"/>
    <mergeCell ref="C11:D11"/>
    <mergeCell ref="N4:O4"/>
    <mergeCell ref="B27:B31"/>
    <mergeCell ref="F4:G4"/>
    <mergeCell ref="H4:I4"/>
    <mergeCell ref="J4:K4"/>
    <mergeCell ref="B3:D5"/>
    <mergeCell ref="C20:D20"/>
    <mergeCell ref="C29:D29"/>
    <mergeCell ref="C25:D25"/>
    <mergeCell ref="C31:D31"/>
    <mergeCell ref="B45:S46"/>
    <mergeCell ref="B47:S47"/>
    <mergeCell ref="B17:B26"/>
    <mergeCell ref="C41:D41"/>
    <mergeCell ref="C30:D30"/>
    <mergeCell ref="C18:D18"/>
    <mergeCell ref="C28:D28"/>
    <mergeCell ref="C43:D43"/>
    <mergeCell ref="B32:B37"/>
    <mergeCell ref="B39:B43"/>
    <mergeCell ref="C40:D40"/>
    <mergeCell ref="C36:D36"/>
    <mergeCell ref="C42:D42"/>
    <mergeCell ref="C37:D37"/>
    <mergeCell ref="C35:D35"/>
    <mergeCell ref="C33:D33"/>
  </mergeCells>
  <dataValidations count="2">
    <dataValidation type="whole" allowBlank="1" showErrorMessage="1" errorTitle="Pozor!" error="Vložte číselnou hodnotu!" sqref="U23:V23 U35:V43 U31:V31 U28:V28 F7:T43">
      <formula1>0</formula1>
      <formula2>999999</formula2>
    </dataValidation>
    <dataValidation allowBlank="1" showErrorMessage="1" errorTitle="Pozor!" error="Vložte číselnou hodnotu!" sqref="U32"/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75" zoomScaleNormal="75" zoomScalePageLayoutView="0" workbookViewId="0" topLeftCell="B1">
      <selection activeCell="I44" sqref="I44:I45"/>
    </sheetView>
  </sheetViews>
  <sheetFormatPr defaultColWidth="0" defaultRowHeight="12.75" zeroHeight="1"/>
  <cols>
    <col min="1" max="1" width="1.75390625" style="17" customWidth="1"/>
    <col min="2" max="2" width="20.875" style="17" customWidth="1"/>
    <col min="3" max="3" width="7.125" style="17" customWidth="1"/>
    <col min="4" max="4" width="15.375" style="17" customWidth="1"/>
    <col min="5" max="5" width="17.75390625" style="17" customWidth="1"/>
    <col min="6" max="6" width="9.875" style="17" customWidth="1"/>
    <col min="7" max="7" width="12.00390625" style="17" customWidth="1"/>
    <col min="8" max="8" width="11.75390625" style="17" customWidth="1"/>
    <col min="9" max="9" width="11.00390625" style="17" customWidth="1"/>
    <col min="10" max="10" width="10.625" style="17" customWidth="1"/>
    <col min="11" max="11" width="10.125" style="17" customWidth="1"/>
    <col min="12" max="12" width="12.125" style="17" customWidth="1"/>
    <col min="13" max="13" width="4.625" style="17" customWidth="1"/>
    <col min="14" max="14" width="17.125" style="17" customWidth="1"/>
    <col min="15" max="15" width="1.625" style="17" customWidth="1"/>
    <col min="16" max="16" width="6.875" style="17" customWidth="1"/>
    <col min="17" max="17" width="23.125" style="17" customWidth="1"/>
    <col min="18" max="18" width="1.75390625" style="17" customWidth="1"/>
    <col min="19" max="16384" width="0" style="17" hidden="1" customWidth="1"/>
  </cols>
  <sheetData>
    <row r="1" spans="1:18" ht="12.75" customHeight="1">
      <c r="A1" s="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54"/>
      <c r="O1" s="154"/>
      <c r="P1" s="154"/>
      <c r="Q1" s="154" t="s">
        <v>310</v>
      </c>
      <c r="R1" s="9"/>
    </row>
    <row r="2" spans="1:18" ht="33" customHeight="1">
      <c r="A2" s="9"/>
      <c r="B2" s="97" t="s">
        <v>276</v>
      </c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8"/>
      <c r="R2" s="9"/>
    </row>
    <row r="3" spans="1:18" ht="15" customHeight="1">
      <c r="A3" s="9"/>
      <c r="B3" s="745"/>
      <c r="C3" s="746"/>
      <c r="D3" s="704"/>
      <c r="E3" s="705"/>
      <c r="F3" s="755" t="s">
        <v>22</v>
      </c>
      <c r="G3" s="744" t="s">
        <v>71</v>
      </c>
      <c r="H3" s="731" t="s">
        <v>150</v>
      </c>
      <c r="I3" s="732"/>
      <c r="J3" s="732"/>
      <c r="K3" s="732"/>
      <c r="L3" s="732"/>
      <c r="M3" s="732"/>
      <c r="N3" s="733"/>
      <c r="O3" s="292"/>
      <c r="P3" s="292"/>
      <c r="Q3" s="38"/>
      <c r="R3" s="9"/>
    </row>
    <row r="4" spans="1:18" ht="15" customHeight="1" hidden="1">
      <c r="A4" s="9"/>
      <c r="B4" s="747"/>
      <c r="C4" s="748"/>
      <c r="D4" s="707"/>
      <c r="E4" s="709"/>
      <c r="F4" s="756"/>
      <c r="G4" s="744"/>
      <c r="H4" s="99"/>
      <c r="I4" s="100"/>
      <c r="J4" s="100"/>
      <c r="K4" s="100"/>
      <c r="L4" s="100"/>
      <c r="M4" s="100"/>
      <c r="N4" s="101"/>
      <c r="O4" s="292"/>
      <c r="P4" s="292"/>
      <c r="Q4" s="38"/>
      <c r="R4" s="9"/>
    </row>
    <row r="5" spans="1:18" ht="22.5" customHeight="1">
      <c r="A5" s="9"/>
      <c r="B5" s="749"/>
      <c r="C5" s="750"/>
      <c r="D5" s="711"/>
      <c r="E5" s="712"/>
      <c r="F5" s="757"/>
      <c r="G5" s="744"/>
      <c r="H5" s="86" t="s">
        <v>85</v>
      </c>
      <c r="I5" s="86" t="s">
        <v>86</v>
      </c>
      <c r="J5" s="86" t="s">
        <v>87</v>
      </c>
      <c r="K5" s="702" t="s">
        <v>151</v>
      </c>
      <c r="L5" s="703"/>
      <c r="M5" s="702" t="s">
        <v>149</v>
      </c>
      <c r="N5" s="703"/>
      <c r="O5" s="294"/>
      <c r="P5" s="294"/>
      <c r="Q5" s="28"/>
      <c r="R5" s="9"/>
    </row>
    <row r="6" spans="1:18" ht="24" customHeight="1" hidden="1">
      <c r="A6" s="9"/>
      <c r="B6" s="99" t="s">
        <v>20</v>
      </c>
      <c r="C6" s="100"/>
      <c r="D6" s="101"/>
      <c r="E6" s="101"/>
      <c r="F6" s="86" t="s">
        <v>21</v>
      </c>
      <c r="G6" s="86">
        <v>1</v>
      </c>
      <c r="H6" s="86">
        <v>2</v>
      </c>
      <c r="I6" s="86">
        <v>3</v>
      </c>
      <c r="J6" s="86">
        <v>4</v>
      </c>
      <c r="K6" s="86">
        <v>5</v>
      </c>
      <c r="L6" s="86"/>
      <c r="M6" s="86"/>
      <c r="N6" s="86">
        <v>6</v>
      </c>
      <c r="O6" s="294"/>
      <c r="P6" s="294"/>
      <c r="Q6" s="28"/>
      <c r="R6" s="9"/>
    </row>
    <row r="7" spans="1:18" ht="25.5" customHeight="1" hidden="1">
      <c r="A7" s="9"/>
      <c r="B7" s="102" t="s">
        <v>152</v>
      </c>
      <c r="C7" s="102"/>
      <c r="D7" s="102"/>
      <c r="E7" s="102"/>
      <c r="F7" s="86">
        <v>172</v>
      </c>
      <c r="G7" s="103"/>
      <c r="H7" s="103"/>
      <c r="I7" s="103"/>
      <c r="J7" s="103"/>
      <c r="K7" s="103"/>
      <c r="L7" s="103"/>
      <c r="M7" s="103"/>
      <c r="N7" s="103"/>
      <c r="O7" s="308"/>
      <c r="P7" s="308"/>
      <c r="Q7" s="39"/>
      <c r="R7" s="9"/>
    </row>
    <row r="8" spans="1:18" ht="25.5" customHeight="1" hidden="1">
      <c r="A8" s="9"/>
      <c r="B8" s="102" t="s">
        <v>153</v>
      </c>
      <c r="C8" s="102"/>
      <c r="D8" s="102"/>
      <c r="E8" s="102"/>
      <c r="F8" s="86">
        <v>173</v>
      </c>
      <c r="G8" s="103"/>
      <c r="H8" s="103"/>
      <c r="I8" s="103"/>
      <c r="J8" s="103"/>
      <c r="K8" s="103"/>
      <c r="L8" s="103"/>
      <c r="M8" s="103"/>
      <c r="N8" s="103"/>
      <c r="O8" s="308"/>
      <c r="P8" s="308"/>
      <c r="Q8" s="39"/>
      <c r="R8" s="9"/>
    </row>
    <row r="9" spans="1:18" ht="25.5" customHeight="1" hidden="1">
      <c r="A9" s="9"/>
      <c r="B9" s="102" t="s">
        <v>154</v>
      </c>
      <c r="C9" s="102"/>
      <c r="D9" s="102"/>
      <c r="E9" s="102"/>
      <c r="F9" s="86">
        <v>174</v>
      </c>
      <c r="G9" s="103"/>
      <c r="H9" s="103"/>
      <c r="I9" s="103"/>
      <c r="J9" s="103"/>
      <c r="K9" s="103"/>
      <c r="L9" s="103"/>
      <c r="M9" s="103"/>
      <c r="N9" s="103"/>
      <c r="O9" s="308"/>
      <c r="P9" s="308"/>
      <c r="Q9" s="39"/>
      <c r="R9" s="9"/>
    </row>
    <row r="10" spans="1:18" ht="25.5" customHeight="1" hidden="1">
      <c r="A10" s="9"/>
      <c r="B10" s="102"/>
      <c r="C10" s="102"/>
      <c r="D10" s="102"/>
      <c r="E10" s="102"/>
      <c r="F10" s="86"/>
      <c r="G10" s="103"/>
      <c r="H10" s="103"/>
      <c r="I10" s="103"/>
      <c r="J10" s="103"/>
      <c r="K10" s="103"/>
      <c r="L10" s="103"/>
      <c r="M10" s="103"/>
      <c r="N10" s="103"/>
      <c r="O10" s="308"/>
      <c r="P10" s="308"/>
      <c r="Q10" s="39"/>
      <c r="R10" s="9"/>
    </row>
    <row r="11" spans="1:18" ht="25.5" customHeight="1" hidden="1">
      <c r="A11" s="9"/>
      <c r="B11" s="102"/>
      <c r="C11" s="102"/>
      <c r="D11" s="102"/>
      <c r="E11" s="102"/>
      <c r="F11" s="86"/>
      <c r="G11" s="103"/>
      <c r="H11" s="103"/>
      <c r="I11" s="103"/>
      <c r="J11" s="103"/>
      <c r="K11" s="103"/>
      <c r="L11" s="103"/>
      <c r="M11" s="103"/>
      <c r="N11" s="103"/>
      <c r="O11" s="308"/>
      <c r="P11" s="308"/>
      <c r="Q11" s="39"/>
      <c r="R11" s="9"/>
    </row>
    <row r="12" spans="1:18" ht="15.75" customHeight="1">
      <c r="A12" s="9"/>
      <c r="B12" s="720" t="s">
        <v>163</v>
      </c>
      <c r="C12" s="721"/>
      <c r="D12" s="721"/>
      <c r="E12" s="722"/>
      <c r="F12" s="86" t="s">
        <v>21</v>
      </c>
      <c r="G12" s="86">
        <v>1</v>
      </c>
      <c r="H12" s="86">
        <v>2</v>
      </c>
      <c r="I12" s="86">
        <v>3</v>
      </c>
      <c r="J12" s="86">
        <v>4</v>
      </c>
      <c r="K12" s="702">
        <v>5</v>
      </c>
      <c r="L12" s="703"/>
      <c r="M12" s="702">
        <v>6</v>
      </c>
      <c r="N12" s="703"/>
      <c r="O12" s="294"/>
      <c r="P12" s="38"/>
      <c r="Q12" s="314" t="s">
        <v>321</v>
      </c>
      <c r="R12" s="9"/>
    </row>
    <row r="13" spans="1:18" ht="35.25" customHeight="1">
      <c r="A13" s="9"/>
      <c r="B13" s="720" t="s">
        <v>165</v>
      </c>
      <c r="C13" s="721"/>
      <c r="D13" s="738"/>
      <c r="E13" s="722"/>
      <c r="F13" s="86">
        <v>172</v>
      </c>
      <c r="G13" s="87">
        <v>0</v>
      </c>
      <c r="H13" s="87">
        <v>0</v>
      </c>
      <c r="I13" s="87">
        <v>0</v>
      </c>
      <c r="J13" s="87">
        <v>0</v>
      </c>
      <c r="K13" s="723">
        <v>0</v>
      </c>
      <c r="L13" s="724"/>
      <c r="M13" s="723">
        <v>0</v>
      </c>
      <c r="N13" s="724"/>
      <c r="O13" s="309"/>
      <c r="P13" s="361" t="str">
        <f>IF(G13=SUM(H13:N13),"ok","chyba")</f>
        <v>ok</v>
      </c>
      <c r="Q13" s="315" t="s">
        <v>355</v>
      </c>
      <c r="R13" s="9"/>
    </row>
    <row r="14" spans="1:18" ht="30.75" customHeight="1">
      <c r="A14" s="9"/>
      <c r="B14" s="720" t="s">
        <v>166</v>
      </c>
      <c r="C14" s="721"/>
      <c r="D14" s="721"/>
      <c r="E14" s="722"/>
      <c r="F14" s="86">
        <v>173</v>
      </c>
      <c r="G14" s="87">
        <v>0</v>
      </c>
      <c r="H14" s="87">
        <v>0</v>
      </c>
      <c r="I14" s="87">
        <v>0</v>
      </c>
      <c r="J14" s="87">
        <v>0</v>
      </c>
      <c r="K14" s="702" t="s">
        <v>23</v>
      </c>
      <c r="L14" s="703"/>
      <c r="M14" s="702" t="s">
        <v>23</v>
      </c>
      <c r="N14" s="703"/>
      <c r="O14" s="297"/>
      <c r="P14" s="361" t="str">
        <f aca="true" t="shared" si="0" ref="P14:P22">IF(G14=SUM(H14:J14),"ok","chyba")</f>
        <v>ok</v>
      </c>
      <c r="Q14" s="315" t="s">
        <v>356</v>
      </c>
      <c r="R14" s="9"/>
    </row>
    <row r="15" spans="1:18" ht="30.75" customHeight="1">
      <c r="A15" s="9"/>
      <c r="B15" s="720" t="s">
        <v>167</v>
      </c>
      <c r="C15" s="721"/>
      <c r="D15" s="721"/>
      <c r="E15" s="722"/>
      <c r="F15" s="86">
        <v>174</v>
      </c>
      <c r="G15" s="87">
        <v>0</v>
      </c>
      <c r="H15" s="87">
        <v>0</v>
      </c>
      <c r="I15" s="87">
        <v>0</v>
      </c>
      <c r="J15" s="87">
        <v>0</v>
      </c>
      <c r="K15" s="702" t="s">
        <v>23</v>
      </c>
      <c r="L15" s="703"/>
      <c r="M15" s="702" t="s">
        <v>23</v>
      </c>
      <c r="N15" s="703"/>
      <c r="O15" s="297"/>
      <c r="P15" s="361" t="str">
        <f t="shared" si="0"/>
        <v>ok</v>
      </c>
      <c r="Q15" s="315" t="s">
        <v>357</v>
      </c>
      <c r="R15" s="9"/>
    </row>
    <row r="16" spans="1:18" ht="30.75" customHeight="1">
      <c r="A16" s="9"/>
      <c r="B16" s="720" t="s">
        <v>169</v>
      </c>
      <c r="C16" s="721"/>
      <c r="D16" s="721"/>
      <c r="E16" s="722"/>
      <c r="F16" s="86">
        <v>175</v>
      </c>
      <c r="G16" s="87">
        <v>1</v>
      </c>
      <c r="H16" s="87">
        <v>1</v>
      </c>
      <c r="I16" s="87">
        <v>0</v>
      </c>
      <c r="J16" s="87">
        <v>0</v>
      </c>
      <c r="K16" s="702" t="s">
        <v>23</v>
      </c>
      <c r="L16" s="703"/>
      <c r="M16" s="702" t="s">
        <v>23</v>
      </c>
      <c r="N16" s="703"/>
      <c r="O16" s="297"/>
      <c r="P16" s="361" t="str">
        <f t="shared" si="0"/>
        <v>ok</v>
      </c>
      <c r="Q16" s="315" t="s">
        <v>358</v>
      </c>
      <c r="R16" s="9"/>
    </row>
    <row r="17" spans="1:18" ht="30.75" customHeight="1">
      <c r="A17" s="9"/>
      <c r="B17" s="720" t="s">
        <v>168</v>
      </c>
      <c r="C17" s="721"/>
      <c r="D17" s="721"/>
      <c r="E17" s="722"/>
      <c r="F17" s="86">
        <v>176</v>
      </c>
      <c r="G17" s="87">
        <v>3</v>
      </c>
      <c r="H17" s="87">
        <v>3</v>
      </c>
      <c r="I17" s="87">
        <v>0</v>
      </c>
      <c r="J17" s="87">
        <v>0</v>
      </c>
      <c r="K17" s="702" t="s">
        <v>23</v>
      </c>
      <c r="L17" s="703"/>
      <c r="M17" s="702" t="s">
        <v>23</v>
      </c>
      <c r="N17" s="703"/>
      <c r="O17" s="297"/>
      <c r="P17" s="361" t="str">
        <f t="shared" si="0"/>
        <v>ok</v>
      </c>
      <c r="Q17" s="315" t="s">
        <v>359</v>
      </c>
      <c r="R17" s="9"/>
    </row>
    <row r="18" spans="1:18" ht="30.75" customHeight="1">
      <c r="A18" s="9"/>
      <c r="B18" s="720" t="s">
        <v>171</v>
      </c>
      <c r="C18" s="721"/>
      <c r="D18" s="721"/>
      <c r="E18" s="722"/>
      <c r="F18" s="86" t="s">
        <v>155</v>
      </c>
      <c r="G18" s="87">
        <v>0</v>
      </c>
      <c r="H18" s="87">
        <v>0</v>
      </c>
      <c r="I18" s="87">
        <v>0</v>
      </c>
      <c r="J18" s="87">
        <v>0</v>
      </c>
      <c r="K18" s="702" t="s">
        <v>23</v>
      </c>
      <c r="L18" s="703"/>
      <c r="M18" s="702" t="s">
        <v>23</v>
      </c>
      <c r="N18" s="703"/>
      <c r="O18" s="297"/>
      <c r="P18" s="361" t="str">
        <f t="shared" si="0"/>
        <v>ok</v>
      </c>
      <c r="Q18" s="315" t="s">
        <v>360</v>
      </c>
      <c r="R18" s="9"/>
    </row>
    <row r="19" spans="1:18" ht="30.75" customHeight="1">
      <c r="A19" s="9"/>
      <c r="B19" s="720" t="s">
        <v>272</v>
      </c>
      <c r="C19" s="721"/>
      <c r="D19" s="721"/>
      <c r="E19" s="722"/>
      <c r="F19" s="86" t="s">
        <v>156</v>
      </c>
      <c r="G19" s="87">
        <v>0</v>
      </c>
      <c r="H19" s="87">
        <v>0</v>
      </c>
      <c r="I19" s="87">
        <v>0</v>
      </c>
      <c r="J19" s="87">
        <v>0</v>
      </c>
      <c r="K19" s="702" t="s">
        <v>23</v>
      </c>
      <c r="L19" s="703"/>
      <c r="M19" s="702" t="s">
        <v>23</v>
      </c>
      <c r="N19" s="703"/>
      <c r="O19" s="297"/>
      <c r="P19" s="361" t="str">
        <f t="shared" si="0"/>
        <v>ok</v>
      </c>
      <c r="Q19" s="315" t="s">
        <v>361</v>
      </c>
      <c r="R19" s="9"/>
    </row>
    <row r="20" spans="1:18" ht="30.75" customHeight="1">
      <c r="A20" s="9"/>
      <c r="B20" s="720" t="s">
        <v>170</v>
      </c>
      <c r="C20" s="721"/>
      <c r="D20" s="721"/>
      <c r="E20" s="722"/>
      <c r="F20" s="86" t="s">
        <v>157</v>
      </c>
      <c r="G20" s="87">
        <v>1</v>
      </c>
      <c r="H20" s="87">
        <v>1</v>
      </c>
      <c r="I20" s="87">
        <v>0</v>
      </c>
      <c r="J20" s="87">
        <v>0</v>
      </c>
      <c r="K20" s="702" t="s">
        <v>23</v>
      </c>
      <c r="L20" s="703"/>
      <c r="M20" s="702" t="s">
        <v>23</v>
      </c>
      <c r="N20" s="703"/>
      <c r="O20" s="297"/>
      <c r="P20" s="361" t="str">
        <f t="shared" si="0"/>
        <v>ok</v>
      </c>
      <c r="Q20" s="315" t="s">
        <v>362</v>
      </c>
      <c r="R20" s="9"/>
    </row>
    <row r="21" spans="1:18" ht="30.75" customHeight="1">
      <c r="A21" s="9"/>
      <c r="B21" s="720" t="s">
        <v>172</v>
      </c>
      <c r="C21" s="721"/>
      <c r="D21" s="721"/>
      <c r="E21" s="722"/>
      <c r="F21" s="86" t="s">
        <v>158</v>
      </c>
      <c r="G21" s="87">
        <v>0</v>
      </c>
      <c r="H21" s="87">
        <v>0</v>
      </c>
      <c r="I21" s="87">
        <v>0</v>
      </c>
      <c r="J21" s="87">
        <v>0</v>
      </c>
      <c r="K21" s="702" t="s">
        <v>23</v>
      </c>
      <c r="L21" s="703"/>
      <c r="M21" s="702" t="s">
        <v>23</v>
      </c>
      <c r="N21" s="703"/>
      <c r="O21" s="297"/>
      <c r="P21" s="361" t="str">
        <f t="shared" si="0"/>
        <v>ok</v>
      </c>
      <c r="Q21" s="315" t="s">
        <v>363</v>
      </c>
      <c r="R21" s="9"/>
    </row>
    <row r="22" spans="1:18" ht="30.75" customHeight="1">
      <c r="A22" s="9"/>
      <c r="B22" s="720" t="s">
        <v>273</v>
      </c>
      <c r="C22" s="721"/>
      <c r="D22" s="721"/>
      <c r="E22" s="722"/>
      <c r="F22" s="86" t="s">
        <v>159</v>
      </c>
      <c r="G22" s="87">
        <v>0</v>
      </c>
      <c r="H22" s="87">
        <v>0</v>
      </c>
      <c r="I22" s="87">
        <v>0</v>
      </c>
      <c r="J22" s="87">
        <v>0</v>
      </c>
      <c r="K22" s="702" t="s">
        <v>23</v>
      </c>
      <c r="L22" s="703"/>
      <c r="M22" s="702" t="s">
        <v>23</v>
      </c>
      <c r="N22" s="703"/>
      <c r="O22" s="297"/>
      <c r="P22" s="361" t="str">
        <f t="shared" si="0"/>
        <v>ok</v>
      </c>
      <c r="Q22" s="315" t="s">
        <v>364</v>
      </c>
      <c r="R22" s="9"/>
    </row>
    <row r="23" spans="1:18" ht="30.75" customHeight="1">
      <c r="A23" s="9"/>
      <c r="B23" s="720" t="s">
        <v>178</v>
      </c>
      <c r="C23" s="721"/>
      <c r="D23" s="721"/>
      <c r="E23" s="722"/>
      <c r="F23" s="86" t="s">
        <v>160</v>
      </c>
      <c r="G23" s="87">
        <v>0</v>
      </c>
      <c r="H23" s="86" t="s">
        <v>23</v>
      </c>
      <c r="I23" s="86" t="s">
        <v>23</v>
      </c>
      <c r="J23" s="87">
        <v>0</v>
      </c>
      <c r="K23" s="723">
        <v>0</v>
      </c>
      <c r="L23" s="724"/>
      <c r="M23" s="723">
        <v>0</v>
      </c>
      <c r="N23" s="724"/>
      <c r="O23" s="309"/>
      <c r="P23" s="361" t="str">
        <f>IF(G23=SUM(J23:N23),"ok","chyba")</f>
        <v>ok</v>
      </c>
      <c r="Q23" s="315" t="s">
        <v>365</v>
      </c>
      <c r="R23" s="9"/>
    </row>
    <row r="24" spans="1:18" ht="30.75" customHeight="1">
      <c r="A24" s="9"/>
      <c r="B24" s="720" t="s">
        <v>173</v>
      </c>
      <c r="C24" s="721"/>
      <c r="D24" s="721"/>
      <c r="E24" s="722"/>
      <c r="F24" s="86" t="s">
        <v>161</v>
      </c>
      <c r="G24" s="87">
        <v>0</v>
      </c>
      <c r="H24" s="86" t="s">
        <v>23</v>
      </c>
      <c r="I24" s="86" t="s">
        <v>23</v>
      </c>
      <c r="J24" s="87">
        <v>0</v>
      </c>
      <c r="K24" s="723">
        <v>0</v>
      </c>
      <c r="L24" s="724"/>
      <c r="M24" s="723">
        <v>0</v>
      </c>
      <c r="N24" s="724"/>
      <c r="O24" s="309"/>
      <c r="P24" s="361" t="str">
        <f>IF(G24=SUM(J24:N24),"ok","chyba")</f>
        <v>ok</v>
      </c>
      <c r="Q24" s="315" t="s">
        <v>366</v>
      </c>
      <c r="R24" s="9"/>
    </row>
    <row r="25" spans="1:18" ht="30.75" customHeight="1">
      <c r="A25" s="9"/>
      <c r="B25" s="720" t="s">
        <v>177</v>
      </c>
      <c r="C25" s="721"/>
      <c r="D25" s="721"/>
      <c r="E25" s="722"/>
      <c r="F25" s="86" t="s">
        <v>162</v>
      </c>
      <c r="G25" s="87">
        <v>0</v>
      </c>
      <c r="H25" s="86" t="s">
        <v>23</v>
      </c>
      <c r="I25" s="86" t="s">
        <v>23</v>
      </c>
      <c r="J25" s="87">
        <v>0</v>
      </c>
      <c r="K25" s="723">
        <v>0</v>
      </c>
      <c r="L25" s="724"/>
      <c r="M25" s="723">
        <v>0</v>
      </c>
      <c r="N25" s="724"/>
      <c r="O25" s="309"/>
      <c r="P25" s="361" t="str">
        <f>IF(G25=SUM(J25:N25),"ok","chyba")</f>
        <v>ok</v>
      </c>
      <c r="Q25" s="315" t="s">
        <v>367</v>
      </c>
      <c r="R25" s="9"/>
    </row>
    <row r="26" spans="1:18" ht="30.75" customHeight="1">
      <c r="A26" s="9"/>
      <c r="B26" s="720" t="s">
        <v>176</v>
      </c>
      <c r="C26" s="721"/>
      <c r="D26" s="721"/>
      <c r="E26" s="722"/>
      <c r="F26" s="86" t="s">
        <v>279</v>
      </c>
      <c r="G26" s="87">
        <v>0</v>
      </c>
      <c r="H26" s="86" t="s">
        <v>23</v>
      </c>
      <c r="I26" s="86" t="s">
        <v>23</v>
      </c>
      <c r="J26" s="87">
        <v>0</v>
      </c>
      <c r="K26" s="723">
        <v>0</v>
      </c>
      <c r="L26" s="724"/>
      <c r="M26" s="723">
        <v>0</v>
      </c>
      <c r="N26" s="724"/>
      <c r="O26" s="309"/>
      <c r="P26" s="361" t="str">
        <f>IF(G26=SUM(J26:N26),"ok","chyba")</f>
        <v>ok</v>
      </c>
      <c r="Q26" s="315" t="s">
        <v>368</v>
      </c>
      <c r="R26" s="9"/>
    </row>
    <row r="27" spans="1:18" ht="30.75" customHeight="1">
      <c r="A27" s="9"/>
      <c r="B27" s="720" t="s">
        <v>175</v>
      </c>
      <c r="C27" s="721"/>
      <c r="D27" s="721"/>
      <c r="E27" s="722"/>
      <c r="F27" s="86" t="s">
        <v>164</v>
      </c>
      <c r="G27" s="87">
        <v>0</v>
      </c>
      <c r="H27" s="86" t="s">
        <v>23</v>
      </c>
      <c r="I27" s="86" t="s">
        <v>23</v>
      </c>
      <c r="J27" s="87">
        <v>0</v>
      </c>
      <c r="K27" s="723">
        <v>0</v>
      </c>
      <c r="L27" s="724"/>
      <c r="M27" s="723">
        <v>0</v>
      </c>
      <c r="N27" s="724"/>
      <c r="O27" s="309"/>
      <c r="P27" s="361" t="str">
        <f>IF(G27=SUM(J27:N27),"ok","chyba")</f>
        <v>ok</v>
      </c>
      <c r="Q27" s="315" t="s">
        <v>369</v>
      </c>
      <c r="R27" s="9"/>
    </row>
    <row r="28" spans="1:18" ht="30.75" customHeight="1">
      <c r="A28" s="9"/>
      <c r="B28" s="720" t="s">
        <v>174</v>
      </c>
      <c r="C28" s="721"/>
      <c r="D28" s="721"/>
      <c r="E28" s="722"/>
      <c r="F28" s="86" t="s">
        <v>280</v>
      </c>
      <c r="G28" s="87">
        <v>0</v>
      </c>
      <c r="H28" s="87">
        <v>0</v>
      </c>
      <c r="I28" s="87">
        <v>0</v>
      </c>
      <c r="J28" s="87">
        <v>0</v>
      </c>
      <c r="K28" s="723">
        <v>0</v>
      </c>
      <c r="L28" s="724"/>
      <c r="M28" s="723">
        <v>0</v>
      </c>
      <c r="N28" s="724"/>
      <c r="O28" s="309"/>
      <c r="P28" s="361" t="str">
        <f>IF(G28=SUM(H28:N28),"ok","chyba")</f>
        <v>ok</v>
      </c>
      <c r="Q28" s="315" t="s">
        <v>370</v>
      </c>
      <c r="R28" s="9"/>
    </row>
    <row r="29" spans="1:18" ht="23.25" customHeight="1" hidden="1">
      <c r="A29" s="9"/>
      <c r="B29" s="81" t="s">
        <v>88</v>
      </c>
      <c r="C29" s="81"/>
      <c r="D29" s="81"/>
      <c r="E29" s="81"/>
      <c r="F29" s="75">
        <v>176</v>
      </c>
      <c r="G29" s="82"/>
      <c r="H29" s="82"/>
      <c r="I29" s="82"/>
      <c r="J29" s="82"/>
      <c r="K29" s="82"/>
      <c r="L29" s="82"/>
      <c r="M29" s="82"/>
      <c r="N29" s="82"/>
      <c r="O29" s="310"/>
      <c r="P29" s="362"/>
      <c r="Q29" s="39"/>
      <c r="R29" s="9"/>
    </row>
    <row r="30" spans="1:18" ht="15" customHeight="1">
      <c r="A30" s="9"/>
      <c r="B30" s="83"/>
      <c r="C30" s="83"/>
      <c r="D30" s="83"/>
      <c r="E30" s="83"/>
      <c r="F30" s="84"/>
      <c r="G30" s="85"/>
      <c r="H30" s="85"/>
      <c r="I30" s="85"/>
      <c r="J30" s="85"/>
      <c r="K30" s="85"/>
      <c r="L30" s="85"/>
      <c r="M30" s="85"/>
      <c r="N30" s="85"/>
      <c r="O30" s="310"/>
      <c r="P30" s="362"/>
      <c r="Q30" s="39"/>
      <c r="R30" s="9"/>
    </row>
    <row r="31" spans="1:18" ht="15" customHeight="1">
      <c r="A31" s="9"/>
      <c r="B31" s="83"/>
      <c r="C31" s="83"/>
      <c r="D31" s="83"/>
      <c r="E31" s="83"/>
      <c r="F31" s="84"/>
      <c r="G31" s="85"/>
      <c r="H31" s="85"/>
      <c r="I31" s="85"/>
      <c r="J31" s="85"/>
      <c r="K31" s="85"/>
      <c r="L31" s="85"/>
      <c r="M31" s="85"/>
      <c r="N31" s="85"/>
      <c r="O31" s="310"/>
      <c r="P31" s="362"/>
      <c r="Q31" s="39"/>
      <c r="R31" s="9"/>
    </row>
    <row r="32" spans="1:18" ht="29.25" customHeight="1">
      <c r="A32" s="9"/>
      <c r="B32" s="97" t="s">
        <v>219</v>
      </c>
      <c r="C32" s="9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99"/>
      <c r="P32" s="363"/>
      <c r="Q32" s="8"/>
      <c r="R32" s="9"/>
    </row>
    <row r="33" spans="1:18" ht="21" customHeight="1">
      <c r="A33" s="9"/>
      <c r="B33" s="436"/>
      <c r="C33" s="583"/>
      <c r="D33" s="704"/>
      <c r="E33" s="705"/>
      <c r="F33" s="434" t="s">
        <v>22</v>
      </c>
      <c r="G33" s="436" t="s">
        <v>29</v>
      </c>
      <c r="H33" s="705"/>
      <c r="I33" s="460" t="s">
        <v>274</v>
      </c>
      <c r="J33" s="460"/>
      <c r="K33" s="460"/>
      <c r="L33" s="583" t="s">
        <v>275</v>
      </c>
      <c r="M33" s="583"/>
      <c r="N33" s="584"/>
      <c r="O33" s="291"/>
      <c r="P33" s="356"/>
      <c r="Q33" s="38"/>
      <c r="R33" s="9"/>
    </row>
    <row r="34" spans="1:18" ht="14.25" customHeight="1">
      <c r="A34" s="9"/>
      <c r="B34" s="706"/>
      <c r="C34" s="707"/>
      <c r="D34" s="708"/>
      <c r="E34" s="709"/>
      <c r="F34" s="758"/>
      <c r="G34" s="706"/>
      <c r="H34" s="709"/>
      <c r="I34" s="460"/>
      <c r="J34" s="460"/>
      <c r="K34" s="460"/>
      <c r="L34" s="727"/>
      <c r="M34" s="727"/>
      <c r="N34" s="734"/>
      <c r="O34" s="291"/>
      <c r="P34" s="356"/>
      <c r="Q34" s="38"/>
      <c r="R34" s="9"/>
    </row>
    <row r="35" spans="1:18" ht="2.25" customHeight="1" hidden="1">
      <c r="A35" s="9"/>
      <c r="B35" s="710"/>
      <c r="C35" s="711"/>
      <c r="D35" s="711"/>
      <c r="E35" s="712"/>
      <c r="F35" s="759"/>
      <c r="G35" s="710"/>
      <c r="H35" s="712"/>
      <c r="I35" s="460"/>
      <c r="J35" s="460"/>
      <c r="K35" s="460"/>
      <c r="L35" s="195"/>
      <c r="M35" s="195"/>
      <c r="N35" s="112"/>
      <c r="O35" s="311"/>
      <c r="P35" s="364"/>
      <c r="Q35" s="59"/>
      <c r="R35" s="9"/>
    </row>
    <row r="36" spans="1:18" ht="24.75" customHeight="1">
      <c r="A36" s="9"/>
      <c r="B36" s="717" t="s">
        <v>20</v>
      </c>
      <c r="C36" s="718"/>
      <c r="D36" s="719"/>
      <c r="E36" s="108"/>
      <c r="F36" s="104" t="s">
        <v>21</v>
      </c>
      <c r="G36" s="715">
        <v>1</v>
      </c>
      <c r="H36" s="716"/>
      <c r="I36" s="434">
        <v>2</v>
      </c>
      <c r="J36" s="740"/>
      <c r="K36" s="741"/>
      <c r="L36" s="445">
        <v>3</v>
      </c>
      <c r="M36" s="446"/>
      <c r="N36" s="730"/>
      <c r="O36" s="311"/>
      <c r="P36" s="364"/>
      <c r="Q36" s="59"/>
      <c r="R36" s="9"/>
    </row>
    <row r="37" spans="1:18" ht="36.75" customHeight="1">
      <c r="A37" s="9"/>
      <c r="B37" s="539" t="s">
        <v>180</v>
      </c>
      <c r="C37" s="540"/>
      <c r="D37" s="543"/>
      <c r="E37" s="544"/>
      <c r="F37" s="217">
        <v>181</v>
      </c>
      <c r="G37" s="728">
        <v>271</v>
      </c>
      <c r="H37" s="739"/>
      <c r="I37" s="736">
        <v>57</v>
      </c>
      <c r="J37" s="737"/>
      <c r="K37" s="735"/>
      <c r="L37" s="728">
        <v>46.5</v>
      </c>
      <c r="M37" s="729"/>
      <c r="N37" s="730"/>
      <c r="O37" s="311"/>
      <c r="P37" s="364"/>
      <c r="Q37" s="59"/>
      <c r="R37" s="9"/>
    </row>
    <row r="38" spans="1:18" ht="36.75" customHeight="1">
      <c r="A38" s="9"/>
      <c r="B38" s="593" t="s">
        <v>212</v>
      </c>
      <c r="C38" s="594"/>
      <c r="D38" s="742"/>
      <c r="E38" s="743"/>
      <c r="F38" s="6" t="s">
        <v>137</v>
      </c>
      <c r="G38" s="713">
        <v>257.0562</v>
      </c>
      <c r="H38" s="714"/>
      <c r="I38" s="460" t="s">
        <v>23</v>
      </c>
      <c r="J38" s="735"/>
      <c r="K38" s="735"/>
      <c r="L38" s="446" t="s">
        <v>23</v>
      </c>
      <c r="M38" s="446"/>
      <c r="N38" s="730"/>
      <c r="O38" s="311"/>
      <c r="P38" s="361" t="str">
        <f>IF(G37&gt;=G38,"ok","chyba")</f>
        <v>ok</v>
      </c>
      <c r="Q38" s="316" t="s">
        <v>371</v>
      </c>
      <c r="R38" s="9"/>
    </row>
    <row r="39" spans="1:18" ht="8.25" customHeight="1">
      <c r="A39" s="9"/>
      <c r="B39" s="23"/>
      <c r="C39" s="23"/>
      <c r="D39" s="23"/>
      <c r="E39" s="23"/>
      <c r="F39" s="23"/>
      <c r="G39" s="27"/>
      <c r="H39" s="27"/>
      <c r="I39" s="27"/>
      <c r="J39" s="27"/>
      <c r="K39" s="27"/>
      <c r="L39" s="27"/>
      <c r="M39" s="27"/>
      <c r="N39" s="27"/>
      <c r="O39" s="260"/>
      <c r="P39" s="352"/>
      <c r="Q39" s="28"/>
      <c r="R39" s="9"/>
    </row>
    <row r="40" spans="1:18" ht="8.25" customHeight="1">
      <c r="A40" s="9"/>
      <c r="B40" s="38"/>
      <c r="C40" s="38"/>
      <c r="D40" s="38"/>
      <c r="E40" s="38"/>
      <c r="F40" s="38"/>
      <c r="G40" s="28"/>
      <c r="H40" s="28"/>
      <c r="I40" s="28"/>
      <c r="J40" s="28"/>
      <c r="K40" s="28"/>
      <c r="L40" s="28"/>
      <c r="M40" s="28"/>
      <c r="N40" s="28"/>
      <c r="O40" s="260"/>
      <c r="P40" s="352"/>
      <c r="Q40" s="28"/>
      <c r="R40" s="9"/>
    </row>
    <row r="41" spans="1:18" ht="8.25" customHeight="1">
      <c r="A41" s="9"/>
      <c r="B41" s="38"/>
      <c r="C41" s="38"/>
      <c r="D41" s="38"/>
      <c r="E41" s="38"/>
      <c r="F41" s="38"/>
      <c r="G41" s="28"/>
      <c r="H41" s="28"/>
      <c r="I41" s="28"/>
      <c r="J41" s="28"/>
      <c r="K41" s="28"/>
      <c r="L41" s="28"/>
      <c r="M41" s="28"/>
      <c r="N41" s="28"/>
      <c r="O41" s="260"/>
      <c r="P41" s="352"/>
      <c r="Q41" s="28"/>
      <c r="R41" s="9"/>
    </row>
    <row r="42" spans="1:18" ht="13.5" customHeight="1">
      <c r="A42" s="9"/>
      <c r="B42" s="38"/>
      <c r="C42" s="38"/>
      <c r="D42" s="38"/>
      <c r="E42" s="38"/>
      <c r="F42" s="38"/>
      <c r="G42" s="28"/>
      <c r="H42" s="28"/>
      <c r="I42" s="28"/>
      <c r="J42" s="28"/>
      <c r="K42" s="28"/>
      <c r="L42" s="28"/>
      <c r="M42" s="28"/>
      <c r="N42" s="28"/>
      <c r="O42" s="260"/>
      <c r="P42" s="352"/>
      <c r="Q42" s="28"/>
      <c r="R42" s="9"/>
    </row>
    <row r="43" spans="1:18" s="245" customFormat="1" ht="13.5" customHeight="1">
      <c r="A43" s="212"/>
      <c r="B43" s="244"/>
      <c r="C43" s="61"/>
      <c r="D43" s="38"/>
      <c r="E43" s="38"/>
      <c r="F43" s="38"/>
      <c r="G43" s="28"/>
      <c r="H43" s="28"/>
      <c r="I43" s="28"/>
      <c r="J43" s="28"/>
      <c r="K43" s="28"/>
      <c r="L43" s="28"/>
      <c r="M43" s="28"/>
      <c r="N43" s="28"/>
      <c r="O43" s="260"/>
      <c r="P43" s="352"/>
      <c r="Q43" s="28"/>
      <c r="R43" s="212"/>
    </row>
    <row r="44" spans="1:18" s="245" customFormat="1" ht="51.75" customHeight="1">
      <c r="A44" s="212"/>
      <c r="B44" s="38"/>
      <c r="C44" s="727"/>
      <c r="D44" s="38"/>
      <c r="E44" s="727"/>
      <c r="F44" s="38"/>
      <c r="G44" s="727"/>
      <c r="H44" s="38"/>
      <c r="I44" s="727"/>
      <c r="J44" s="38"/>
      <c r="K44" s="727"/>
      <c r="L44" s="38"/>
      <c r="M44" s="38"/>
      <c r="N44" s="727"/>
      <c r="O44" s="291"/>
      <c r="P44" s="356"/>
      <c r="Q44" s="60"/>
      <c r="R44" s="212"/>
    </row>
    <row r="45" spans="1:18" s="245" customFormat="1" ht="48.75" customHeight="1">
      <c r="A45" s="212"/>
      <c r="B45" s="38"/>
      <c r="C45" s="727"/>
      <c r="D45" s="38"/>
      <c r="E45" s="727"/>
      <c r="F45" s="38"/>
      <c r="G45" s="727"/>
      <c r="H45" s="38"/>
      <c r="I45" s="727"/>
      <c r="J45" s="38"/>
      <c r="K45" s="727"/>
      <c r="L45" s="38"/>
      <c r="M45" s="38"/>
      <c r="N45" s="727"/>
      <c r="O45" s="291"/>
      <c r="P45" s="356"/>
      <c r="Q45" s="28"/>
      <c r="R45" s="212"/>
    </row>
    <row r="46" spans="1:18" s="245" customFormat="1" ht="15" customHeight="1">
      <c r="A46" s="212"/>
      <c r="B46" s="38"/>
      <c r="C46" s="28"/>
      <c r="D46" s="38"/>
      <c r="E46" s="28"/>
      <c r="F46" s="38"/>
      <c r="G46" s="28"/>
      <c r="H46" s="38"/>
      <c r="I46" s="28"/>
      <c r="J46" s="38"/>
      <c r="K46" s="28"/>
      <c r="L46" s="38"/>
      <c r="M46" s="38"/>
      <c r="N46" s="28"/>
      <c r="O46" s="260"/>
      <c r="P46" s="352"/>
      <c r="Q46" s="28"/>
      <c r="R46" s="212"/>
    </row>
    <row r="47" spans="1:18" s="245" customFormat="1" ht="37.5" customHeight="1">
      <c r="A47" s="212"/>
      <c r="B47" s="37"/>
      <c r="C47" s="28"/>
      <c r="D47" s="37"/>
      <c r="E47" s="28"/>
      <c r="F47" s="37"/>
      <c r="G47" s="28"/>
      <c r="H47" s="37"/>
      <c r="I47" s="28"/>
      <c r="J47" s="37"/>
      <c r="K47" s="28"/>
      <c r="L47" s="37"/>
      <c r="M47" s="37"/>
      <c r="N47" s="28"/>
      <c r="O47" s="260"/>
      <c r="P47" s="352"/>
      <c r="Q47" s="28"/>
      <c r="R47" s="212"/>
    </row>
    <row r="48" spans="1:18" s="245" customFormat="1" ht="37.5" customHeight="1">
      <c r="A48" s="212"/>
      <c r="B48" s="37"/>
      <c r="C48" s="28"/>
      <c r="D48" s="37"/>
      <c r="E48" s="28"/>
      <c r="F48" s="37"/>
      <c r="G48" s="28"/>
      <c r="H48" s="37"/>
      <c r="I48" s="28"/>
      <c r="J48" s="37"/>
      <c r="K48" s="28"/>
      <c r="L48" s="37"/>
      <c r="M48" s="37"/>
      <c r="N48" s="28"/>
      <c r="O48" s="260"/>
      <c r="P48" s="352"/>
      <c r="Q48" s="28"/>
      <c r="R48" s="212"/>
    </row>
    <row r="49" spans="1:18" s="245" customFormat="1" ht="78" customHeight="1">
      <c r="A49" s="212"/>
      <c r="B49" s="37"/>
      <c r="C49" s="28"/>
      <c r="D49" s="37"/>
      <c r="E49" s="28"/>
      <c r="F49" s="37"/>
      <c r="G49" s="28"/>
      <c r="H49" s="37"/>
      <c r="I49" s="28"/>
      <c r="J49" s="37"/>
      <c r="K49" s="28"/>
      <c r="L49" s="37"/>
      <c r="M49" s="37"/>
      <c r="N49" s="28"/>
      <c r="O49" s="260"/>
      <c r="P49" s="352"/>
      <c r="Q49" s="28"/>
      <c r="R49" s="212"/>
    </row>
    <row r="50" spans="1:18" s="245" customFormat="1" ht="78" customHeight="1">
      <c r="A50" s="212"/>
      <c r="B50" s="246"/>
      <c r="C50" s="28"/>
      <c r="D50" s="246"/>
      <c r="E50" s="28"/>
      <c r="F50" s="246"/>
      <c r="G50" s="28"/>
      <c r="H50" s="246"/>
      <c r="I50" s="28"/>
      <c r="J50" s="246"/>
      <c r="K50" s="28"/>
      <c r="L50" s="246"/>
      <c r="M50" s="246"/>
      <c r="N50" s="28"/>
      <c r="O50" s="260"/>
      <c r="P50" s="260"/>
      <c r="Q50" s="28"/>
      <c r="R50" s="212"/>
    </row>
    <row r="51" spans="1:18" s="245" customFormat="1" ht="81.75" customHeight="1">
      <c r="A51" s="212"/>
      <c r="B51" s="37"/>
      <c r="C51" s="28"/>
      <c r="D51" s="37"/>
      <c r="E51" s="28"/>
      <c r="F51" s="37"/>
      <c r="G51" s="28"/>
      <c r="H51" s="37"/>
      <c r="I51" s="28"/>
      <c r="J51" s="37"/>
      <c r="K51" s="28"/>
      <c r="L51" s="37"/>
      <c r="M51" s="37"/>
      <c r="N51" s="28"/>
      <c r="O51" s="260"/>
      <c r="P51" s="260"/>
      <c r="Q51" s="28"/>
      <c r="R51" s="212"/>
    </row>
    <row r="52" spans="1:18" ht="21" customHeight="1">
      <c r="A52" s="9"/>
      <c r="B52" s="725"/>
      <c r="C52" s="725"/>
      <c r="D52" s="726"/>
      <c r="E52" s="726"/>
      <c r="F52" s="726"/>
      <c r="G52" s="726"/>
      <c r="H52" s="726"/>
      <c r="I52" s="726"/>
      <c r="J52" s="726"/>
      <c r="K52" s="726"/>
      <c r="L52" s="726"/>
      <c r="M52" s="726"/>
      <c r="N52" s="726"/>
      <c r="O52" s="312"/>
      <c r="P52" s="312"/>
      <c r="Q52" s="56"/>
      <c r="R52" s="9"/>
    </row>
    <row r="53" spans="1:18" ht="39.75" customHeight="1" thickBot="1">
      <c r="A53" s="9"/>
      <c r="B53" s="247" t="s">
        <v>143</v>
      </c>
      <c r="C53" s="61"/>
      <c r="D53" s="28"/>
      <c r="E53" s="28"/>
      <c r="F53" s="28"/>
      <c r="G53" s="28"/>
      <c r="H53" s="39"/>
      <c r="I53" s="39"/>
      <c r="J53" s="39"/>
      <c r="K53" s="39"/>
      <c r="L53" s="39"/>
      <c r="M53" s="39"/>
      <c r="N53" s="62"/>
      <c r="O53" s="313"/>
      <c r="P53" s="313"/>
      <c r="Q53" s="60"/>
      <c r="R53" s="9"/>
    </row>
    <row r="54" spans="1:18" ht="111" customHeight="1" thickBot="1">
      <c r="A54" s="9"/>
      <c r="B54" s="751"/>
      <c r="C54" s="752"/>
      <c r="D54" s="753"/>
      <c r="E54" s="753"/>
      <c r="F54" s="753"/>
      <c r="G54" s="753"/>
      <c r="H54" s="753"/>
      <c r="I54" s="753"/>
      <c r="J54" s="753"/>
      <c r="K54" s="753"/>
      <c r="L54" s="753"/>
      <c r="M54" s="753"/>
      <c r="N54" s="754"/>
      <c r="O54" s="209"/>
      <c r="P54" s="209"/>
      <c r="Q54" s="60"/>
      <c r="R54" s="9"/>
    </row>
    <row r="55" spans="1:18" ht="9" customHeight="1">
      <c r="A55" s="9"/>
      <c r="B55" s="725"/>
      <c r="C55" s="725"/>
      <c r="D55" s="726"/>
      <c r="E55" s="726"/>
      <c r="F55" s="726"/>
      <c r="G55" s="726"/>
      <c r="H55" s="726"/>
      <c r="I55" s="726"/>
      <c r="J55" s="726"/>
      <c r="K55" s="726"/>
      <c r="L55" s="726"/>
      <c r="M55" s="726"/>
      <c r="N55" s="726"/>
      <c r="O55" s="56"/>
      <c r="P55" s="56"/>
      <c r="Q55" s="246"/>
      <c r="R55" s="9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sheetProtection/>
  <mergeCells count="83">
    <mergeCell ref="M25:N25"/>
    <mergeCell ref="M26:N26"/>
    <mergeCell ref="B54:N54"/>
    <mergeCell ref="M5:N5"/>
    <mergeCell ref="M12:N12"/>
    <mergeCell ref="M13:N13"/>
    <mergeCell ref="M14:N14"/>
    <mergeCell ref="M15:N15"/>
    <mergeCell ref="F3:F5"/>
    <mergeCell ref="F33:F35"/>
    <mergeCell ref="I36:K36"/>
    <mergeCell ref="K26:L26"/>
    <mergeCell ref="B38:E38"/>
    <mergeCell ref="G3:G5"/>
    <mergeCell ref="G33:H35"/>
    <mergeCell ref="K20:L20"/>
    <mergeCell ref="K12:L12"/>
    <mergeCell ref="K15:L15"/>
    <mergeCell ref="B3:E5"/>
    <mergeCell ref="B12:E12"/>
    <mergeCell ref="M16:N16"/>
    <mergeCell ref="M18:N18"/>
    <mergeCell ref="M19:N19"/>
    <mergeCell ref="M20:N20"/>
    <mergeCell ref="G37:H37"/>
    <mergeCell ref="L38:N38"/>
    <mergeCell ref="K21:L21"/>
    <mergeCell ref="K16:L16"/>
    <mergeCell ref="K23:L23"/>
    <mergeCell ref="K17:L17"/>
    <mergeCell ref="B52:N52"/>
    <mergeCell ref="N44:N45"/>
    <mergeCell ref="E44:E45"/>
    <mergeCell ref="G44:G45"/>
    <mergeCell ref="I44:I45"/>
    <mergeCell ref="K44:K45"/>
    <mergeCell ref="B14:E14"/>
    <mergeCell ref="B15:E15"/>
    <mergeCell ref="B13:E13"/>
    <mergeCell ref="B25:E25"/>
    <mergeCell ref="B18:E18"/>
    <mergeCell ref="B16:E16"/>
    <mergeCell ref="B17:E17"/>
    <mergeCell ref="K18:L18"/>
    <mergeCell ref="K19:L19"/>
    <mergeCell ref="I33:K35"/>
    <mergeCell ref="L33:N34"/>
    <mergeCell ref="I38:K38"/>
    <mergeCell ref="I37:K37"/>
    <mergeCell ref="M27:N27"/>
    <mergeCell ref="M28:N28"/>
    <mergeCell ref="L36:N36"/>
    <mergeCell ref="K28:L28"/>
    <mergeCell ref="B55:N55"/>
    <mergeCell ref="B20:E20"/>
    <mergeCell ref="B23:E23"/>
    <mergeCell ref="C44:C45"/>
    <mergeCell ref="L37:N37"/>
    <mergeCell ref="H3:N3"/>
    <mergeCell ref="K14:L14"/>
    <mergeCell ref="M17:N17"/>
    <mergeCell ref="K5:L5"/>
    <mergeCell ref="K13:L13"/>
    <mergeCell ref="B27:E27"/>
    <mergeCell ref="K22:L22"/>
    <mergeCell ref="M21:N21"/>
    <mergeCell ref="M23:N23"/>
    <mergeCell ref="B26:E26"/>
    <mergeCell ref="B19:E19"/>
    <mergeCell ref="K24:L24"/>
    <mergeCell ref="K25:L25"/>
    <mergeCell ref="K27:L27"/>
    <mergeCell ref="M24:N24"/>
    <mergeCell ref="M22:N22"/>
    <mergeCell ref="B33:E35"/>
    <mergeCell ref="G38:H38"/>
    <mergeCell ref="G36:H36"/>
    <mergeCell ref="B36:D36"/>
    <mergeCell ref="B21:E21"/>
    <mergeCell ref="B37:E37"/>
    <mergeCell ref="B24:E24"/>
    <mergeCell ref="B22:E22"/>
    <mergeCell ref="B28:E28"/>
  </mergeCells>
  <conditionalFormatting sqref="P13:P20">
    <cfRule type="cellIs" priority="5" dxfId="1" operator="equal" stopIfTrue="1">
      <formula>"chyba"</formula>
    </cfRule>
  </conditionalFormatting>
  <conditionalFormatting sqref="P21">
    <cfRule type="cellIs" priority="4" dxfId="1" operator="equal" stopIfTrue="1">
      <formula>"chyba"</formula>
    </cfRule>
  </conditionalFormatting>
  <conditionalFormatting sqref="P22">
    <cfRule type="cellIs" priority="3" dxfId="1" operator="equal" stopIfTrue="1">
      <formula>"chyba"</formula>
    </cfRule>
  </conditionalFormatting>
  <conditionalFormatting sqref="P23:P28">
    <cfRule type="cellIs" priority="2" dxfId="1" operator="equal" stopIfTrue="1">
      <formula>"chyba"</formula>
    </cfRule>
  </conditionalFormatting>
  <conditionalFormatting sqref="P38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kládejte pouze číselné hodnoty!" sqref="C47:C48 E47:E48 I47:I48 K47:K48 G47:G48 N47:P48">
      <formula1>0</formula1>
      <formula2>9999999</formula2>
    </dataValidation>
    <dataValidation type="whole" allowBlank="1" showErrorMessage="1" errorTitle="Pozor!" error="Vkládejte pouze číselné hodnoty!" sqref="N29:P29 M7:P11 G7:L29 M12:M29">
      <formula1>0</formula1>
      <formula2>99999999</formula2>
    </dataValidation>
    <dataValidation allowBlank="1" showErrorMessage="1" errorTitle="Pozor!" error="Vkládejte pouze číselné hodnoty!" sqref="G37 L37:M37 I37"/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Libor Možíš</cp:lastModifiedBy>
  <cp:lastPrinted>2014-11-18T09:27:02Z</cp:lastPrinted>
  <dcterms:created xsi:type="dcterms:W3CDTF">2002-09-23T07:59:31Z</dcterms:created>
  <dcterms:modified xsi:type="dcterms:W3CDTF">2015-06-23T06:44:58Z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