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0785" activeTab="0"/>
  </bookViews>
  <sheets>
    <sheet name="příloha č.1" sheetId="1" r:id="rId1"/>
    <sheet name="příloha č.2" sheetId="2" r:id="rId2"/>
    <sheet name="příloha č.2 úhrady" sheetId="3" r:id="rId3"/>
    <sheet name="příloha č. 3" sheetId="4" r:id="rId4"/>
    <sheet name="Dělená působnost" sheetId="5" r:id="rId5"/>
  </sheets>
  <definedNames>
    <definedName name="_xlnm.Print_Area" localSheetId="0">'příloha č.1'!$A$1:$C$18</definedName>
  </definedNames>
  <calcPr fullCalcOnLoad="1"/>
</workbook>
</file>

<file path=xl/sharedStrings.xml><?xml version="1.0" encoding="utf-8"?>
<sst xmlns="http://schemas.openxmlformats.org/spreadsheetml/2006/main" count="318" uniqueCount="160">
  <si>
    <t>zdůvodnění</t>
  </si>
  <si>
    <t xml:space="preserve">Právní forma: </t>
  </si>
  <si>
    <t>Název poskytovatele:</t>
  </si>
  <si>
    <t>doplňte počet lůžek</t>
  </si>
  <si>
    <t>doplňte průměrné přepočtené celkové úvazky</t>
  </si>
  <si>
    <t>doplňte počet neobsazených lůžkodnů</t>
  </si>
  <si>
    <t>Výpočet minimální výše úhrad</t>
  </si>
  <si>
    <t>Služba</t>
  </si>
  <si>
    <t>Pro formy služby</t>
  </si>
  <si>
    <t>Jednotka sazby</t>
  </si>
  <si>
    <t>Použitá kapacita</t>
  </si>
  <si>
    <t>Vzorec</t>
  </si>
  <si>
    <t>Sazba dle Vyhlášení (v Kč)</t>
  </si>
  <si>
    <t>Počet dnů poskytování služby</t>
  </si>
  <si>
    <t>Kapacita dle sloupce D tj. použitá kapacita</t>
  </si>
  <si>
    <t>Minimální výše úhrad od uživatele</t>
  </si>
  <si>
    <t>osobní asistence</t>
  </si>
  <si>
    <t>T</t>
  </si>
  <si>
    <t>hodina</t>
  </si>
  <si>
    <t>plánovaný počet hodin přímého výkonu základních činností služby</t>
  </si>
  <si>
    <t xml:space="preserve">sazba * kapacita </t>
  </si>
  <si>
    <t>pečovatelská služba</t>
  </si>
  <si>
    <t>T + A</t>
  </si>
  <si>
    <r>
      <t>sazba * ∑kapacit</t>
    </r>
    <r>
      <rPr>
        <vertAlign val="subscript"/>
        <sz val="11"/>
        <color indexed="8"/>
        <rFont val="Calibri"/>
        <family val="2"/>
      </rPr>
      <t xml:space="preserve"> za formy</t>
    </r>
  </si>
  <si>
    <t>tísňová péče</t>
  </si>
  <si>
    <t>měsíc/uživatel</t>
  </si>
  <si>
    <t>plánovaný počet uživatelů v dotovaném roce</t>
  </si>
  <si>
    <t xml:space="preserve">sazba * 12 * kapacita </t>
  </si>
  <si>
    <t>průvodcovské a předčitatelské služby</t>
  </si>
  <si>
    <t>podpora samostatného bydlení</t>
  </si>
  <si>
    <t>sazba * kapacita</t>
  </si>
  <si>
    <t>odlehčovací služby</t>
  </si>
  <si>
    <t>P</t>
  </si>
  <si>
    <t>den/lůžko</t>
  </si>
  <si>
    <t>počet lůžek v dotovaném roce</t>
  </si>
  <si>
    <t>centra denních služeb</t>
  </si>
  <si>
    <t>A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</si>
  <si>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</si>
  <si>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</si>
  <si>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</si>
  <si>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</si>
  <si>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</si>
  <si>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</si>
  <si>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Výpočet minimální výše úhrad z fondů v. z. p.</t>
  </si>
  <si>
    <t xml:space="preserve">P </t>
  </si>
  <si>
    <t>měsíc/lůžko</t>
  </si>
  <si>
    <t>Odhad počtu lůžek ve stupni závislosti III + Odhad počtu lůžek ve stupni závislosti IV</t>
  </si>
  <si>
    <t>(Odhad počtu lůžek ve stupni závislosti III + Odhad počtu lůžek ve stupni závislosti IV) * Počet měsíců poskytování služby v roce dotace * Min. měsíční úhrada z v.z.p.</t>
  </si>
  <si>
    <t>sazba * kapacita * počet dní</t>
  </si>
  <si>
    <r>
      <rPr>
        <b/>
        <sz val="11"/>
        <color indexed="8"/>
        <rFont val="Calibri"/>
        <family val="2"/>
      </rPr>
      <t>Komentář vyplňuje žadatel ke každé službě zvlášť</t>
    </r>
    <r>
      <rPr>
        <sz val="11"/>
        <color theme="1"/>
        <rFont val="Calibri"/>
        <family val="2"/>
      </rPr>
      <t>. Poskytuje-li např. tři služby, vyplňuje žadatel tři Komentáře.</t>
    </r>
  </si>
  <si>
    <r>
      <t>Druh služby:</t>
    </r>
    <r>
      <rPr>
        <sz val="11"/>
        <color theme="1"/>
        <rFont val="Calibri"/>
        <family val="2"/>
      </rPr>
      <t xml:space="preserve"> </t>
    </r>
  </si>
  <si>
    <t>azylové domy</t>
  </si>
  <si>
    <t>domy na půl cesty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</si>
  <si>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</si>
  <si>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</si>
  <si>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</si>
  <si>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</si>
  <si>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</si>
  <si>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</si>
  <si>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odborné sociální poradenství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</si>
  <si>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</si>
  <si>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</si>
  <si>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</si>
  <si>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</si>
  <si>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</si>
  <si>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</si>
  <si>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telefonická krizová pomoc</t>
  </si>
  <si>
    <t>terénní programy</t>
  </si>
  <si>
    <t>tlumočnické služby</t>
  </si>
  <si>
    <t>Doplňující informace</t>
  </si>
  <si>
    <t>VÝBĚR ZE SEZNAMU</t>
  </si>
  <si>
    <t>terapeutické komunity</t>
  </si>
  <si>
    <t>POUZE PRO STŘEDOČESKÝ KRAJ</t>
  </si>
  <si>
    <t>POUZE ÚVAZKY NA KTERÉ ŽÁDÁTE</t>
  </si>
  <si>
    <t>POUZE PRACOVNÍ SMLOUVY</t>
  </si>
  <si>
    <t>POUZE DOHODY O PRACOVNÍ ČINNOSTI</t>
  </si>
  <si>
    <t>POUZE DOHODY O PROVEDENÍ PRÁCE</t>
  </si>
  <si>
    <t>POUZE OBCHODNÍ SMLOUVY</t>
  </si>
  <si>
    <t xml:space="preserve">Počet lůžek obsazených nezaopatřenými dětmi (děti bez úhrad): </t>
  </si>
  <si>
    <t>VYPLŇTE v případě, že nevybere úhradu dle záložky ÚHRADY</t>
  </si>
  <si>
    <t>VYPLŇTE v případě, že nedodržíte poměr pracovníků v přímé a nepřímé péči</t>
  </si>
  <si>
    <t>ANO</t>
  </si>
  <si>
    <t>NE</t>
  </si>
  <si>
    <t>Pobytová forma poskytování:</t>
  </si>
  <si>
    <t>Ambulantní/terénní forma poskytování:</t>
  </si>
  <si>
    <t>Identifikátor:</t>
  </si>
  <si>
    <t>VYPLŇTE v případě, že nevyberete úhradu dle záložky ÚHRADY popř. dle Vyhlášení</t>
  </si>
  <si>
    <t>Odůvodnění v případě, že nevyberete doporučenou výši úhrady od uživatelů služby                                                                                                            (orientační výpočet možný v listu úhrady):</t>
  </si>
  <si>
    <t>Odůvodnění v případě, že nebudete schopni dodržet doporučený poměr 70/30 pracovníků v přímé a nepřímé péči viz Vyhlášení:</t>
  </si>
  <si>
    <t>Odůvodnění v případě, že nevyberete doporučenou výši úhrad od ZP                                                                                                                    (orientační výpočet možný v listu úhrady):</t>
  </si>
  <si>
    <t xml:space="preserve">Příloha č. 2 k žádosti </t>
  </si>
  <si>
    <t>Sazba dle Vyhlášení (v Kč lůžko/den)</t>
  </si>
  <si>
    <t>doplňte počet měsíců (maximálně 12)</t>
  </si>
  <si>
    <t>doplňte počet dnů (maximálně 365)</t>
  </si>
  <si>
    <t>Komentář k žádosti o dotaci v rámci Dotačního řízení pro rok 2021</t>
  </si>
  <si>
    <t>Níže uvede žadatel údaje o službě potřebné k hodnocení této služby v souladu s Metodikou dotačního řízení Středočeského kraje pro poskytovatele sociálních služeb na rok 2021, Vyhlášením  dotačního řízení Středočeského kraje pro poskytovatele sociálních služeb na rok 2021 a Pravidly  dotačního řízení Středočeského kraje pro poskytovatele sociálních služeb na rok 2021</t>
  </si>
  <si>
    <t>Podstatné skutečnosti týkající se poskytování služby v roce 2021 jinde neuvedené:</t>
  </si>
  <si>
    <t>Celkové plánované přepočtené úvazky v přímé péči na rok 2021, na které je požadována dotace</t>
  </si>
  <si>
    <r>
      <t xml:space="preserve">Plánované přepočtené úvazky pracovníků v přímé péči na rok 2021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</rPr>
      <t xml:space="preserve">(úvazky musí být shodné nebo menší než úvazky uvedené v žádosti </t>
    </r>
    <r>
      <rPr>
        <sz val="11"/>
        <color indexed="10"/>
        <rFont val="Calibri"/>
        <family val="2"/>
      </rPr>
      <t>max. přepočtené úvazky uvedené v Síti SK na rok 2021, pokud jsou v Síti uvedeny</t>
    </r>
    <r>
      <rPr>
        <sz val="11"/>
        <color theme="1"/>
        <rFont val="Calibri"/>
        <family val="2"/>
      </rPr>
      <t xml:space="preserve">)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</si>
  <si>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Plánované přepočtené úvazky pracovníků v přímé péči na rok 2021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</rPr>
      <t xml:space="preserve">(úvazky musí být shodné nebo menší než úvazky uvedené v žádosti </t>
    </r>
    <r>
      <rPr>
        <sz val="11"/>
        <color indexed="10"/>
        <rFont val="Calibri"/>
        <family val="2"/>
      </rPr>
      <t>max. přepočtené úvazky uvedené v Síti SK na rok 2021, pokud jsou v Síti uvedeny</t>
    </r>
    <r>
      <rPr>
        <sz val="11"/>
        <color theme="1"/>
        <rFont val="Calibri"/>
        <family val="2"/>
      </rPr>
      <t xml:space="preserve">)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</si>
  <si>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Počet dnů poskytování služby v roce 2021, na které je požadována dotace: </t>
  </si>
  <si>
    <t>Celkový počet neobsazených lůžkodnů v roce 2020:</t>
  </si>
  <si>
    <t xml:space="preserve">Příloha č. 1 k žádosti </t>
  </si>
  <si>
    <t>beze změny</t>
  </si>
  <si>
    <t xml:space="preserve">Změny kapacity, působnosti a jiné změny </t>
  </si>
  <si>
    <t>a) beze změny (v průběhu roku 2020)</t>
  </si>
  <si>
    <t>b) kapacita služby byla navýšena o celou kapacitu jiné služby stejného poskytovatele (uveďte z jaké služby)</t>
  </si>
  <si>
    <t>c) kapacita služby byla navýšena o celou kapacitu  služby jiného poskytovatele (uveďte z jaké služby jakého poskytovatele)</t>
  </si>
  <si>
    <t>d) část kapacity služby byla převedena z jiné služby stejného poskytovatele(uveďte na jakou službu a jaká kapacita)</t>
  </si>
  <si>
    <t xml:space="preserve">e) část kapacity služby byla převedena z jiné služby jiného poskytovatele (uveďte na jakého poskytovatele a jaká kapacita) </t>
  </si>
  <si>
    <t>f) sloučení poskytovatelů sociálních služeb (uveďte názvy poskytovatelů, kdo se slučuje s kým a kdo zaniká)</t>
  </si>
  <si>
    <t>g) změna právní formy poskytovatele (uveďte novou právní formu)</t>
  </si>
  <si>
    <t>h) změna názvu poskytovatele (uveďte nový název)</t>
  </si>
  <si>
    <t>Typ změny (výběr z možností)*</t>
  </si>
  <si>
    <t>Popis**</t>
  </si>
  <si>
    <t>i)  jiné (doplňte jiný typ změn, dostatečně vyspecifikujte)</t>
  </si>
  <si>
    <r>
      <t xml:space="preserve">Typ případné změny (oproti roku 2020)                                             </t>
    </r>
    <r>
      <rPr>
        <sz val="11"/>
        <color theme="1"/>
        <rFont val="Calibri"/>
        <family val="2"/>
      </rPr>
      <t xml:space="preserve">    v popisu vždy uveďte veškeré relevantní identifikátory služeb tj. jak původních služeb, tak nově vzniklých:</t>
    </r>
  </si>
  <si>
    <t>Změna % působnosti sociální služby:</t>
  </si>
  <si>
    <t>a) % působnosti zůstává shodné</t>
  </si>
  <si>
    <t>b) % působnost pro Středočeský kraj se snížila, ale objem služby na území Středočeského kraje zůstává shodný</t>
  </si>
  <si>
    <t>Datum změny:</t>
  </si>
  <si>
    <t>c) % působnost pro Středočeský kraj se zvýšila, ale objem služby na území Středočeského kraje zůstává shodný</t>
  </si>
  <si>
    <t>d)  % působnost pro Středočeský kraj se snížila a zároveň se snížil objem služby na území Středočeského kraje</t>
  </si>
  <si>
    <t>* výběr z možností</t>
  </si>
  <si>
    <t>e) % působnost pro Středočeský kraj se zvýšila a zároveň se zvýšil objem služby na území Středočeského kraje v tomto případě uveďte číslo jednací, kterým Odbor sociálních věcí toto navýšení schválil - č.j.:…………………...</t>
  </si>
  <si>
    <t xml:space="preserve">** do žlutých buněk popište Vaší změnu v souladu s výběrem v zelené buňce </t>
  </si>
  <si>
    <t>Příloha č. 3 k žádosti</t>
  </si>
  <si>
    <t>Vyplňuje se pouze za služby :  odlehčovací služby, sociální rehabilitace, služby následné péče</t>
  </si>
  <si>
    <t>Forma poskytování</t>
  </si>
  <si>
    <r>
      <t xml:space="preserve">Celkové plánované přepočtené úvazky pracovníků </t>
    </r>
    <r>
      <rPr>
        <sz val="12"/>
        <color indexed="8"/>
        <rFont val="Times New Roman"/>
        <family val="1"/>
      </rPr>
      <t>(zahrnuje pracovní smlouvy, DPČ, DPP a obchodní smlouvy)</t>
    </r>
    <r>
      <rPr>
        <b/>
        <sz val="12"/>
        <color indexed="8"/>
        <rFont val="Times New Roman"/>
        <family val="1"/>
      </rPr>
      <t>*</t>
    </r>
  </si>
  <si>
    <r>
      <t xml:space="preserve">Plánované přepočtené úvazky pracovníků v přímé péči </t>
    </r>
    <r>
      <rPr>
        <sz val="12"/>
        <color indexed="8"/>
        <rFont val="Times New Roman"/>
        <family val="1"/>
      </rPr>
      <t xml:space="preserve"> (zahrnuje pracovní smlouvy, DPČ, DPP a obchodní smlouvy)</t>
    </r>
    <r>
      <rPr>
        <b/>
        <sz val="12"/>
        <color indexed="8"/>
        <rFont val="Times New Roman"/>
        <family val="1"/>
      </rPr>
      <t>**</t>
    </r>
  </si>
  <si>
    <t>ambulantní</t>
  </si>
  <si>
    <t>terénní</t>
  </si>
  <si>
    <t>pobytová</t>
  </si>
  <si>
    <t>CELKEM</t>
  </si>
  <si>
    <t>*</t>
  </si>
  <si>
    <t>Pouze úvazky (přímá a nepřímá péče), na které žádáte a s ohledem na působnost ve Středočeském kraji</t>
  </si>
  <si>
    <t>**</t>
  </si>
  <si>
    <t>Pouze úvazky (přímá péče), na které žádáte a s ohledem na působnost ve Středočeském kraji, max. úvazky uvedené v Síti na rok 2021</t>
  </si>
  <si>
    <t>Nutná shoda s přílohou č. 2 k žádosti</t>
  </si>
  <si>
    <t xml:space="preserve">Počet měsíců poskytování služby v roce 2021, na které je požádována dotace: </t>
  </si>
  <si>
    <t>Tato tabulka se vztahuje pouze na služby : odlehčovací služby, sociální rehabilitace, služby následné péče prosím nevyplňujte</t>
  </si>
  <si>
    <t>příloha č.2</t>
  </si>
  <si>
    <t>Pomocná buňka</t>
  </si>
  <si>
    <t>I. stupeň</t>
  </si>
  <si>
    <t>II. stupeň</t>
  </si>
  <si>
    <t>III. stupeň</t>
  </si>
  <si>
    <t>IV. stupeň</t>
  </si>
  <si>
    <t>Ostatní</t>
  </si>
  <si>
    <t>Celkem do 18 let</t>
  </si>
  <si>
    <t>Celkem nad 18 let</t>
  </si>
  <si>
    <t>Celkem</t>
  </si>
  <si>
    <t xml:space="preserve">Struktura uživatelů služby ze Středočeského kraje </t>
  </si>
  <si>
    <t xml:space="preserve">Vyplňují pouze pouze organizace s dělenou působností mezi více kraji (pouze u lůžkových služeb) </t>
  </si>
  <si>
    <t xml:space="preserve">** do žlutých buněk vyplňte požadované informace </t>
  </si>
  <si>
    <t xml:space="preserve">Celkové plánované úvazky pracovníků (přímá i nepřímá péče) na rok 2021                                                                                                                                                             (úvazky musí být shodné nebo menší než úvazky uvedené v žádosti)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</si>
  <si>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Celkové plánované úvazky pracovníků (přímá i nepřímá péče) na rok 2021                                                                                                                                                        (úvazky musí být shodné nebo menší než úvazky uvedené v žádosti)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</si>
  <si>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Celkové plánované úvazky pracovníků (přímá i nepřímá péče) na rok 2021                                                                                                                                                              (úvazky musí být shodné nebo menší než úvazky uvedené v žádosti)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</si>
  <si>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Celkové plánované přepočtené úvazky na rok 2021, na které je požadována dotace</t>
  </si>
  <si>
    <t>Příloha dělená působnost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</si>
</sst>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-405]dddd\ d\.\ 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20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i/>
      <sz val="11"/>
      <color theme="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20"/>
      <color rgb="FFFF0000"/>
      <name val="Times New Roman"/>
      <family val="1"/>
    </font>
    <font>
      <b/>
      <sz val="16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C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/>
      <right style="thin"/>
      <top/>
      <bottom style="hair"/>
    </border>
    <border>
      <left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right"/>
    </xf>
    <xf numFmtId="0" fontId="0" fillId="34" borderId="14" xfId="0" applyFont="1" applyFill="1" applyBorder="1" applyAlignment="1" applyProtection="1">
      <alignment/>
      <protection locked="0"/>
    </xf>
    <xf numFmtId="166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right"/>
    </xf>
    <xf numFmtId="0" fontId="0" fillId="34" borderId="17" xfId="0" applyFont="1" applyFill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3" fontId="47" fillId="0" borderId="14" xfId="0" applyNumberFormat="1" applyFont="1" applyBorder="1" applyAlignment="1">
      <alignment horizontal="right" vertical="center" wrapText="1"/>
    </xf>
    <xf numFmtId="0" fontId="0" fillId="0" borderId="17" xfId="0" applyFont="1" applyBorder="1" applyAlignment="1">
      <alignment/>
    </xf>
    <xf numFmtId="3" fontId="47" fillId="0" borderId="17" xfId="0" applyNumberFormat="1" applyFont="1" applyBorder="1" applyAlignment="1">
      <alignment horizontal="right" vertical="center" wrapText="1"/>
    </xf>
    <xf numFmtId="3" fontId="48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 applyProtection="1">
      <alignment/>
      <protection/>
    </xf>
    <xf numFmtId="0" fontId="31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34" borderId="14" xfId="0" applyFont="1" applyFill="1" applyBorder="1" applyAlignment="1" applyProtection="1">
      <alignment horizontal="right"/>
      <protection locked="0"/>
    </xf>
    <xf numFmtId="0" fontId="49" fillId="35" borderId="0" xfId="0" applyFont="1" applyFill="1" applyBorder="1" applyAlignment="1" applyProtection="1">
      <alignment horizontal="center" vertical="center" wrapText="1"/>
      <protection/>
    </xf>
    <xf numFmtId="0" fontId="30" fillId="35" borderId="0" xfId="0" applyFont="1" applyFill="1" applyBorder="1" applyAlignment="1" applyProtection="1">
      <alignment horizontal="center" vertical="center" wrapText="1"/>
      <protection locked="0"/>
    </xf>
    <xf numFmtId="0" fontId="30" fillId="35" borderId="0" xfId="0" applyFont="1" applyFill="1" applyBorder="1" applyAlignment="1" applyProtection="1">
      <alignment horizontal="justify" wrapText="1"/>
      <protection/>
    </xf>
    <xf numFmtId="0" fontId="30" fillId="35" borderId="0" xfId="0" applyFont="1" applyFill="1" applyBorder="1" applyAlignment="1" applyProtection="1">
      <alignment wrapText="1"/>
      <protection/>
    </xf>
    <xf numFmtId="2" fontId="31" fillId="35" borderId="14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wrapText="1"/>
      <protection/>
    </xf>
    <xf numFmtId="0" fontId="30" fillId="35" borderId="18" xfId="0" applyFont="1" applyFill="1" applyBorder="1" applyAlignment="1" applyProtection="1">
      <alignment horizontal="justify" wrapText="1"/>
      <protection/>
    </xf>
    <xf numFmtId="0" fontId="0" fillId="0" borderId="19" xfId="0" applyFont="1" applyBorder="1" applyAlignment="1" applyProtection="1">
      <alignment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wrapText="1"/>
      <protection/>
    </xf>
    <xf numFmtId="0" fontId="30" fillId="35" borderId="0" xfId="0" applyFont="1" applyFill="1" applyBorder="1" applyAlignment="1" applyProtection="1">
      <alignment horizontal="center" vertical="center" wrapText="1"/>
      <protection/>
    </xf>
    <xf numFmtId="0" fontId="30" fillId="0" borderId="19" xfId="0" applyFont="1" applyBorder="1" applyAlignment="1" applyProtection="1">
      <alignment vertical="center" wrapText="1"/>
      <protection/>
    </xf>
    <xf numFmtId="3" fontId="0" fillId="35" borderId="0" xfId="0" applyNumberFormat="1" applyFont="1" applyFill="1" applyBorder="1" applyAlignment="1" applyProtection="1">
      <alignment horizontal="center" vertical="center"/>
      <protection locked="0"/>
    </xf>
    <xf numFmtId="3" fontId="0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31" fillId="36" borderId="14" xfId="0" applyFont="1" applyFill="1" applyBorder="1" applyAlignment="1" applyProtection="1">
      <alignment horizontal="left" vertical="center" wrapText="1"/>
      <protection/>
    </xf>
    <xf numFmtId="0" fontId="30" fillId="36" borderId="18" xfId="0" applyFont="1" applyFill="1" applyBorder="1" applyAlignment="1" applyProtection="1">
      <alignment horizontal="justify" wrapText="1"/>
      <protection/>
    </xf>
    <xf numFmtId="0" fontId="30" fillId="36" borderId="0" xfId="0" applyFont="1" applyFill="1" applyBorder="1" applyAlignment="1" applyProtection="1">
      <alignment horizontal="justify" wrapText="1"/>
      <protection/>
    </xf>
    <xf numFmtId="0" fontId="30" fillId="36" borderId="0" xfId="0" applyFont="1" applyFill="1" applyBorder="1" applyAlignment="1" applyProtection="1">
      <alignment wrapText="1"/>
      <protection/>
    </xf>
    <xf numFmtId="0" fontId="50" fillId="36" borderId="14" xfId="0" applyFont="1" applyFill="1" applyBorder="1" applyAlignment="1" applyProtection="1">
      <alignment horizontal="left" vertical="center" wrapText="1"/>
      <protection/>
    </xf>
    <xf numFmtId="0" fontId="31" fillId="36" borderId="22" xfId="0" applyFont="1" applyFill="1" applyBorder="1" applyAlignment="1" applyProtection="1">
      <alignment vertical="center" wrapText="1"/>
      <protection/>
    </xf>
    <xf numFmtId="0" fontId="31" fillId="36" borderId="23" xfId="0" applyFont="1" applyFill="1" applyBorder="1" applyAlignment="1" applyProtection="1">
      <alignment vertical="center" wrapText="1"/>
      <protection/>
    </xf>
    <xf numFmtId="0" fontId="31" fillId="36" borderId="24" xfId="0" applyFont="1" applyFill="1" applyBorder="1" applyAlignment="1" applyProtection="1">
      <alignment vertical="center" wrapText="1"/>
      <protection/>
    </xf>
    <xf numFmtId="0" fontId="31" fillId="36" borderId="14" xfId="0" applyFont="1" applyFill="1" applyBorder="1" applyAlignment="1" applyProtection="1">
      <alignment horizontal="center" vertical="center" wrapText="1"/>
      <protection/>
    </xf>
    <xf numFmtId="0" fontId="31" fillId="36" borderId="14" xfId="0" applyFont="1" applyFill="1" applyBorder="1" applyAlignment="1" applyProtection="1">
      <alignment horizontal="left"/>
      <protection/>
    </xf>
    <xf numFmtId="0" fontId="46" fillId="36" borderId="14" xfId="0" applyFont="1" applyFill="1" applyBorder="1" applyAlignment="1" applyProtection="1">
      <alignment horizontal="left" vertical="center"/>
      <protection/>
    </xf>
    <xf numFmtId="0" fontId="31" fillId="36" borderId="14" xfId="0" applyFont="1" applyFill="1" applyBorder="1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1" fillId="37" borderId="14" xfId="0" applyFont="1" applyFill="1" applyBorder="1" applyAlignment="1" applyProtection="1">
      <alignment wrapText="1"/>
      <protection/>
    </xf>
    <xf numFmtId="0" fontId="31" fillId="34" borderId="14" xfId="0" applyFont="1" applyFill="1" applyBorder="1" applyAlignment="1" applyProtection="1">
      <alignment horizontal="left" wrapText="1"/>
      <protection locked="0"/>
    </xf>
    <xf numFmtId="0" fontId="0" fillId="37" borderId="25" xfId="0" applyFill="1" applyBorder="1" applyAlignment="1" applyProtection="1">
      <alignment horizontal="center" wrapText="1"/>
      <protection/>
    </xf>
    <xf numFmtId="0" fontId="31" fillId="37" borderId="26" xfId="0" applyFont="1" applyFill="1" applyBorder="1" applyAlignment="1" applyProtection="1">
      <alignment horizontal="center" wrapText="1"/>
      <protection/>
    </xf>
    <xf numFmtId="0" fontId="31" fillId="37" borderId="27" xfId="0" applyFont="1" applyFill="1" applyBorder="1" applyAlignment="1" applyProtection="1">
      <alignment horizontal="center"/>
      <protection/>
    </xf>
    <xf numFmtId="0" fontId="31" fillId="37" borderId="16" xfId="0" applyFont="1" applyFill="1" applyBorder="1" applyAlignment="1" applyProtection="1">
      <alignment horizontal="left" vertical="center" wrapText="1"/>
      <protection/>
    </xf>
    <xf numFmtId="0" fontId="0" fillId="13" borderId="17" xfId="0" applyFill="1" applyBorder="1" applyAlignment="1" applyProtection="1">
      <alignment horizontal="center" vertical="center"/>
      <protection locked="0"/>
    </xf>
    <xf numFmtId="14" fontId="0" fillId="34" borderId="28" xfId="0" applyNumberFormat="1" applyFill="1" applyBorder="1" applyAlignment="1" applyProtection="1">
      <alignment horizontal="left" vertical="center" wrapText="1"/>
      <protection locked="0"/>
    </xf>
    <xf numFmtId="0" fontId="31" fillId="37" borderId="29" xfId="0" applyFont="1" applyFill="1" applyBorder="1" applyAlignment="1" applyProtection="1">
      <alignment horizontal="left" vertical="center" wrapText="1"/>
      <protection/>
    </xf>
    <xf numFmtId="49" fontId="0" fillId="13" borderId="30" xfId="0" applyNumberFormat="1" applyFill="1" applyBorder="1" applyAlignment="1" applyProtection="1">
      <alignment horizontal="center" vertical="center" wrapText="1"/>
      <protection locked="0"/>
    </xf>
    <xf numFmtId="0" fontId="0" fillId="34" borderId="31" xfId="0" applyFill="1" applyBorder="1" applyAlignment="1" applyProtection="1">
      <alignment horizontal="left" vertical="center" wrapText="1"/>
      <protection locked="0"/>
    </xf>
    <xf numFmtId="0" fontId="31" fillId="37" borderId="29" xfId="0" applyFont="1" applyFill="1" applyBorder="1" applyAlignment="1" applyProtection="1">
      <alignment horizontal="left" wrapText="1"/>
      <protection/>
    </xf>
    <xf numFmtId="14" fontId="0" fillId="13" borderId="31" xfId="0" applyNumberFormat="1" applyFill="1" applyBorder="1" applyAlignment="1" applyProtection="1">
      <alignment horizontal="left" vertical="center"/>
      <protection locked="0"/>
    </xf>
    <xf numFmtId="0" fontId="0" fillId="13" borderId="32" xfId="0" applyFill="1" applyBorder="1" applyAlignment="1" applyProtection="1">
      <alignment horizontal="center" vertical="center"/>
      <protection/>
    </xf>
    <xf numFmtId="0" fontId="31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34" borderId="14" xfId="0" applyFill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center" vertical="center"/>
      <protection/>
    </xf>
    <xf numFmtId="0" fontId="52" fillId="38" borderId="14" xfId="0" applyFont="1" applyFill="1" applyBorder="1" applyAlignment="1" applyProtection="1">
      <alignment horizontal="center" vertical="center" wrapText="1"/>
      <protection/>
    </xf>
    <xf numFmtId="0" fontId="51" fillId="0" borderId="14" xfId="0" applyFont="1" applyBorder="1" applyAlignment="1" applyProtection="1">
      <alignment horizontal="left" vertical="center"/>
      <protection/>
    </xf>
    <xf numFmtId="2" fontId="51" fillId="34" borderId="14" xfId="0" applyNumberFormat="1" applyFont="1" applyFill="1" applyBorder="1" applyAlignment="1" applyProtection="1">
      <alignment horizontal="center" vertical="center"/>
      <protection locked="0"/>
    </xf>
    <xf numFmtId="0" fontId="52" fillId="38" borderId="14" xfId="0" applyFont="1" applyFill="1" applyBorder="1" applyAlignment="1" applyProtection="1">
      <alignment/>
      <protection/>
    </xf>
    <xf numFmtId="4" fontId="52" fillId="38" borderId="14" xfId="0" applyNumberFormat="1" applyFont="1" applyFill="1" applyBorder="1" applyAlignment="1" applyProtection="1">
      <alignment horizontal="center"/>
      <protection/>
    </xf>
    <xf numFmtId="0" fontId="51" fillId="0" borderId="0" xfId="0" applyFont="1" applyAlignment="1" applyProtection="1">
      <alignment vertical="center"/>
      <protection/>
    </xf>
    <xf numFmtId="0" fontId="31" fillId="0" borderId="0" xfId="0" applyFont="1" applyBorder="1" applyAlignment="1" applyProtection="1">
      <alignment horizontal="center" wrapText="1"/>
      <protection/>
    </xf>
    <xf numFmtId="0" fontId="0" fillId="0" borderId="33" xfId="0" applyFont="1" applyBorder="1" applyAlignment="1" applyProtection="1">
      <alignment horizontal="center" wrapText="1"/>
      <protection/>
    </xf>
    <xf numFmtId="0" fontId="0" fillId="0" borderId="34" xfId="0" applyFont="1" applyBorder="1" applyAlignment="1" applyProtection="1">
      <alignment horizontal="center" wrapText="1"/>
      <protection/>
    </xf>
    <xf numFmtId="0" fontId="31" fillId="36" borderId="24" xfId="0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30" fillId="35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36" borderId="14" xfId="0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 applyProtection="1">
      <alignment wrapText="1"/>
      <protection locked="0"/>
    </xf>
    <xf numFmtId="0" fontId="0" fillId="36" borderId="14" xfId="0" applyFont="1" applyFill="1" applyBorder="1" applyAlignment="1" applyProtection="1">
      <alignment vertical="center" wrapText="1"/>
      <protection locked="0"/>
    </xf>
    <xf numFmtId="0" fontId="0" fillId="36" borderId="14" xfId="0" applyFont="1" applyFill="1" applyBorder="1" applyAlignment="1" applyProtection="1">
      <alignment/>
      <protection locked="0"/>
    </xf>
    <xf numFmtId="0" fontId="52" fillId="38" borderId="0" xfId="0" applyFont="1" applyFill="1" applyBorder="1" applyAlignment="1" applyProtection="1">
      <alignment/>
      <protection/>
    </xf>
    <xf numFmtId="4" fontId="52" fillId="38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0" fillId="36" borderId="14" xfId="0" applyFont="1" applyFill="1" applyBorder="1" applyAlignment="1" applyProtection="1">
      <alignment horizontal="center" vertical="center" wrapText="1"/>
      <protection locked="0"/>
    </xf>
    <xf numFmtId="0" fontId="31" fillId="8" borderId="14" xfId="0" applyFont="1" applyFill="1" applyBorder="1" applyAlignment="1">
      <alignment horizontal="center" vertical="center" wrapText="1"/>
    </xf>
    <xf numFmtId="0" fontId="31" fillId="8" borderId="13" xfId="0" applyFont="1" applyFill="1" applyBorder="1" applyAlignment="1">
      <alignment horizontal="center" vertical="center" wrapText="1"/>
    </xf>
    <xf numFmtId="0" fontId="31" fillId="8" borderId="15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 applyProtection="1">
      <alignment/>
      <protection/>
    </xf>
    <xf numFmtId="0" fontId="51" fillId="34" borderId="17" xfId="0" applyFont="1" applyFill="1" applyBorder="1" applyAlignment="1" applyProtection="1">
      <alignment/>
      <protection/>
    </xf>
    <xf numFmtId="0" fontId="0" fillId="34" borderId="17" xfId="0" applyFill="1" applyBorder="1" applyAlignment="1">
      <alignment/>
    </xf>
    <xf numFmtId="0" fontId="0" fillId="34" borderId="28" xfId="0" applyFill="1" applyBorder="1" applyAlignment="1">
      <alignment/>
    </xf>
    <xf numFmtId="0" fontId="52" fillId="0" borderId="0" xfId="0" applyFont="1" applyAlignment="1" applyProtection="1">
      <alignment/>
      <protection/>
    </xf>
    <xf numFmtId="0" fontId="52" fillId="0" borderId="0" xfId="0" applyFont="1" applyAlignment="1" applyProtection="1">
      <alignment horizontal="right"/>
      <protection/>
    </xf>
    <xf numFmtId="0" fontId="31" fillId="0" borderId="0" xfId="0" applyFont="1" applyBorder="1" applyAlignment="1" applyProtection="1">
      <alignment horizontal="right" wrapText="1"/>
      <protection/>
    </xf>
    <xf numFmtId="0" fontId="53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35" xfId="0" applyBorder="1" applyAlignment="1" applyProtection="1">
      <alignment horizontal="center" wrapText="1"/>
      <protection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31" fillId="36" borderId="14" xfId="0" applyFont="1" applyFill="1" applyBorder="1" applyAlignment="1" applyProtection="1">
      <alignment horizontal="left" vertical="center" wrapText="1"/>
      <protection/>
    </xf>
    <xf numFmtId="0" fontId="54" fillId="36" borderId="14" xfId="0" applyFont="1" applyFill="1" applyBorder="1" applyAlignment="1" applyProtection="1">
      <alignment horizontal="center" vertical="center" wrapText="1"/>
      <protection/>
    </xf>
    <xf numFmtId="2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31" fillId="36" borderId="14" xfId="0" applyFont="1" applyFill="1" applyBorder="1" applyAlignment="1" applyProtection="1">
      <alignment horizontal="left" vertical="top" wrapText="1"/>
      <protection/>
    </xf>
    <xf numFmtId="0" fontId="52" fillId="0" borderId="38" xfId="0" applyFont="1" applyBorder="1" applyAlignment="1" applyProtection="1">
      <alignment horizontal="center" vertical="center"/>
      <protection/>
    </xf>
    <xf numFmtId="0" fontId="32" fillId="35" borderId="0" xfId="0" applyFont="1" applyFill="1" applyBorder="1" applyAlignment="1" applyProtection="1">
      <alignment horizontal="left" vertical="center" wrapText="1"/>
      <protection/>
    </xf>
    <xf numFmtId="0" fontId="32" fillId="35" borderId="18" xfId="0" applyFont="1" applyFill="1" applyBorder="1" applyAlignment="1" applyProtection="1">
      <alignment horizontal="left" vertical="center" wrapText="1"/>
      <protection/>
    </xf>
    <xf numFmtId="0" fontId="30" fillId="35" borderId="18" xfId="0" applyFont="1" applyFill="1" applyBorder="1" applyAlignment="1" applyProtection="1">
      <alignment horizontal="left" vertical="center" wrapText="1"/>
      <protection/>
    </xf>
    <xf numFmtId="0" fontId="30" fillId="35" borderId="0" xfId="0" applyFont="1" applyFill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33" xfId="0" applyFont="1" applyBorder="1" applyAlignment="1" applyProtection="1">
      <alignment horizontal="left" wrapText="1"/>
      <protection/>
    </xf>
    <xf numFmtId="0" fontId="31" fillId="36" borderId="22" xfId="0" applyFont="1" applyFill="1" applyBorder="1" applyAlignment="1" applyProtection="1">
      <alignment horizontal="left" vertical="center"/>
      <protection/>
    </xf>
    <xf numFmtId="0" fontId="31" fillId="36" borderId="23" xfId="0" applyFont="1" applyFill="1" applyBorder="1" applyAlignment="1" applyProtection="1">
      <alignment horizontal="left" vertical="center"/>
      <protection/>
    </xf>
    <xf numFmtId="0" fontId="31" fillId="36" borderId="24" xfId="0" applyFont="1" applyFill="1" applyBorder="1" applyAlignment="1" applyProtection="1">
      <alignment horizontal="left" vertical="center"/>
      <protection/>
    </xf>
    <xf numFmtId="0" fontId="31" fillId="38" borderId="22" xfId="0" applyFont="1" applyFill="1" applyBorder="1" applyAlignment="1" applyProtection="1">
      <alignment horizontal="center" vertical="center" wrapText="1"/>
      <protection/>
    </xf>
    <xf numFmtId="0" fontId="31" fillId="38" borderId="24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left" wrapText="1"/>
      <protection/>
    </xf>
    <xf numFmtId="0" fontId="55" fillId="0" borderId="0" xfId="0" applyFont="1" applyAlignment="1" applyProtection="1">
      <alignment horizontal="center"/>
      <protection/>
    </xf>
    <xf numFmtId="0" fontId="52" fillId="39" borderId="23" xfId="0" applyFont="1" applyFill="1" applyBorder="1" applyAlignment="1" applyProtection="1">
      <alignment horizontal="center" vertical="center" wrapText="1"/>
      <protection/>
    </xf>
    <xf numFmtId="0" fontId="31" fillId="38" borderId="22" xfId="0" applyFont="1" applyFill="1" applyBorder="1" applyAlignment="1" applyProtection="1">
      <alignment horizontal="center" wrapText="1"/>
      <protection/>
    </xf>
    <xf numFmtId="0" fontId="31" fillId="38" borderId="24" xfId="0" applyFont="1" applyFill="1" applyBorder="1" applyAlignment="1" applyProtection="1">
      <alignment horizontal="center" wrapText="1"/>
      <protection/>
    </xf>
    <xf numFmtId="0" fontId="56" fillId="0" borderId="3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52" fillId="0" borderId="0" xfId="0" applyFont="1" applyAlignment="1" applyProtection="1">
      <alignment horizontal="right"/>
      <protection/>
    </xf>
    <xf numFmtId="0" fontId="0" fillId="36" borderId="11" xfId="0" applyFont="1" applyFill="1" applyBorder="1" applyAlignment="1" applyProtection="1">
      <alignment horizontal="center" wrapText="1"/>
      <protection locked="0"/>
    </xf>
    <xf numFmtId="0" fontId="0" fillId="36" borderId="12" xfId="0" applyFont="1" applyFill="1" applyBorder="1" applyAlignment="1" applyProtection="1">
      <alignment horizontal="center" wrapText="1"/>
      <protection locked="0"/>
    </xf>
    <xf numFmtId="0" fontId="0" fillId="36" borderId="14" xfId="0" applyFont="1" applyFill="1" applyBorder="1" applyAlignment="1" applyProtection="1">
      <alignment horizontal="center" vertical="center" wrapText="1"/>
      <protection locked="0"/>
    </xf>
    <xf numFmtId="0" fontId="0" fillId="36" borderId="15" xfId="0" applyFont="1" applyFill="1" applyBorder="1" applyAlignment="1" applyProtection="1">
      <alignment horizontal="center" vertical="center" wrapText="1"/>
      <protection locked="0"/>
    </xf>
    <xf numFmtId="0" fontId="0" fillId="36" borderId="14" xfId="0" applyFont="1" applyFill="1" applyBorder="1" applyAlignment="1" applyProtection="1">
      <alignment horizontal="center"/>
      <protection locked="0"/>
    </xf>
    <xf numFmtId="0" fontId="0" fillId="36" borderId="15" xfId="0" applyFont="1" applyFill="1" applyBorder="1" applyAlignment="1" applyProtection="1">
      <alignment horizontal="center"/>
      <protection locked="0"/>
    </xf>
    <xf numFmtId="0" fontId="51" fillId="0" borderId="40" xfId="0" applyFont="1" applyBorder="1" applyAlignment="1" applyProtection="1">
      <alignment horizontal="center" vertical="center"/>
      <protection/>
    </xf>
    <xf numFmtId="0" fontId="51" fillId="0" borderId="38" xfId="0" applyFont="1" applyBorder="1" applyAlignment="1" applyProtection="1">
      <alignment horizontal="center" vertical="center"/>
      <protection/>
    </xf>
    <xf numFmtId="0" fontId="51" fillId="0" borderId="41" xfId="0" applyFont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31" fillId="38" borderId="10" xfId="0" applyFont="1" applyFill="1" applyBorder="1" applyAlignment="1" applyProtection="1">
      <alignment horizontal="center" vertical="center" wrapText="1"/>
      <protection/>
    </xf>
    <xf numFmtId="0" fontId="31" fillId="38" borderId="11" xfId="0" applyFont="1" applyFill="1" applyBorder="1" applyAlignment="1" applyProtection="1">
      <alignment horizontal="center" vertical="center" wrapText="1"/>
      <protection/>
    </xf>
    <xf numFmtId="0" fontId="31" fillId="38" borderId="13" xfId="0" applyFont="1" applyFill="1" applyBorder="1" applyAlignment="1" applyProtection="1">
      <alignment horizontal="center" vertical="center" wrapText="1"/>
      <protection/>
    </xf>
    <xf numFmtId="0" fontId="31" fillId="38" borderId="14" xfId="0" applyFont="1" applyFill="1" applyBorder="1" applyAlignment="1" applyProtection="1">
      <alignment horizontal="center" vertical="center" wrapText="1"/>
      <protection/>
    </xf>
    <xf numFmtId="0" fontId="31" fillId="38" borderId="13" xfId="0" applyFont="1" applyFill="1" applyBorder="1" applyAlignment="1" applyProtection="1">
      <alignment horizontal="center" wrapText="1"/>
      <protection/>
    </xf>
    <xf numFmtId="0" fontId="31" fillId="38" borderId="14" xfId="0" applyFont="1" applyFill="1" applyBorder="1" applyAlignment="1" applyProtection="1">
      <alignment horizontal="center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9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auto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  <color theme="1"/>
      </font>
      <fill>
        <patternFill>
          <bgColor theme="0" tint="-0.04997999966144562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theme="1"/>
      </font>
      <fill>
        <patternFill>
          <bgColor theme="2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1"/>
      </font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2"/>
  <sheetViews>
    <sheetView tabSelected="1" zoomScale="90" zoomScaleNormal="90" zoomScalePageLayoutView="0" workbookViewId="0" topLeftCell="A1">
      <selection activeCell="C8" sqref="C8"/>
    </sheetView>
  </sheetViews>
  <sheetFormatPr defaultColWidth="9.140625" defaultRowHeight="15"/>
  <cols>
    <col min="1" max="1" width="37.7109375" style="53" customWidth="1"/>
    <col min="2" max="2" width="101.140625" style="53" customWidth="1"/>
    <col min="3" max="3" width="55.7109375" style="53" customWidth="1"/>
    <col min="4" max="4" width="17.57421875" style="53" hidden="1" customWidth="1"/>
    <col min="5" max="5" width="116.00390625" style="53" hidden="1" customWidth="1"/>
    <col min="6" max="6" width="14.421875" style="53" hidden="1" customWidth="1"/>
    <col min="7" max="11" width="101.140625" style="53" customWidth="1"/>
    <col min="12" max="16384" width="9.140625" style="53" customWidth="1"/>
  </cols>
  <sheetData>
    <row r="1" spans="1:6" ht="15" customHeight="1">
      <c r="A1" s="107"/>
      <c r="B1" s="107"/>
      <c r="C1" s="52" t="s">
        <v>102</v>
      </c>
      <c r="E1" s="54"/>
      <c r="F1" s="55" t="s">
        <v>103</v>
      </c>
    </row>
    <row r="2" spans="1:6" ht="50.25" customHeight="1">
      <c r="A2" s="108" t="s">
        <v>104</v>
      </c>
      <c r="B2" s="108"/>
      <c r="C2" s="108"/>
      <c r="E2" s="54" t="s">
        <v>105</v>
      </c>
      <c r="F2" s="56">
        <v>43831</v>
      </c>
    </row>
    <row r="3" spans="1:6" ht="15">
      <c r="A3" s="109"/>
      <c r="B3" s="109"/>
      <c r="C3" s="57"/>
      <c r="E3" s="54" t="s">
        <v>106</v>
      </c>
      <c r="F3" s="56">
        <v>43832</v>
      </c>
    </row>
    <row r="4" spans="1:6" ht="18" customHeight="1">
      <c r="A4" s="109"/>
      <c r="B4" s="109"/>
      <c r="C4" s="57"/>
      <c r="E4" s="54" t="s">
        <v>107</v>
      </c>
      <c r="F4" s="56">
        <v>43833</v>
      </c>
    </row>
    <row r="5" spans="1:6" s="18" customFormat="1" ht="15" customHeight="1">
      <c r="A5" s="58" t="s">
        <v>2</v>
      </c>
      <c r="B5" s="59"/>
      <c r="E5" s="54" t="s">
        <v>108</v>
      </c>
      <c r="F5" s="56">
        <v>43834</v>
      </c>
    </row>
    <row r="6" spans="1:6" s="18" customFormat="1" ht="15" customHeight="1">
      <c r="A6" s="58" t="s">
        <v>50</v>
      </c>
      <c r="B6" s="59"/>
      <c r="E6" s="54" t="s">
        <v>109</v>
      </c>
      <c r="F6" s="56">
        <v>43835</v>
      </c>
    </row>
    <row r="7" spans="1:6" s="18" customFormat="1" ht="15" customHeight="1">
      <c r="A7" s="58" t="s">
        <v>85</v>
      </c>
      <c r="B7" s="59"/>
      <c r="D7" s="18" t="s">
        <v>51</v>
      </c>
      <c r="E7" s="54" t="s">
        <v>110</v>
      </c>
      <c r="F7" s="56">
        <v>43836</v>
      </c>
    </row>
    <row r="8" spans="1:6" s="18" customFormat="1" ht="15" customHeight="1">
      <c r="A8" s="58" t="s">
        <v>1</v>
      </c>
      <c r="B8" s="59"/>
      <c r="D8" s="18" t="s">
        <v>35</v>
      </c>
      <c r="E8" s="54" t="s">
        <v>111</v>
      </c>
      <c r="F8" s="56">
        <v>43837</v>
      </c>
    </row>
    <row r="9" spans="4:6" ht="15" customHeight="1" thickBot="1">
      <c r="D9" s="53" t="s">
        <v>37</v>
      </c>
      <c r="E9" s="54" t="s">
        <v>112</v>
      </c>
      <c r="F9" s="56">
        <v>43838</v>
      </c>
    </row>
    <row r="10" spans="1:6" ht="15" customHeight="1">
      <c r="A10" s="60"/>
      <c r="B10" s="61" t="s">
        <v>113</v>
      </c>
      <c r="C10" s="62" t="s">
        <v>114</v>
      </c>
      <c r="D10" s="53" t="s">
        <v>39</v>
      </c>
      <c r="E10" s="54" t="s">
        <v>115</v>
      </c>
      <c r="F10" s="56">
        <v>43839</v>
      </c>
    </row>
    <row r="11" spans="1:6" ht="134.25" customHeight="1" thickBot="1">
      <c r="A11" s="63" t="s">
        <v>116</v>
      </c>
      <c r="B11" s="64"/>
      <c r="C11" s="65"/>
      <c r="D11" s="53" t="s">
        <v>40</v>
      </c>
      <c r="F11" s="56">
        <v>43840</v>
      </c>
    </row>
    <row r="12" spans="1:6" ht="15" customHeight="1" thickBot="1">
      <c r="A12" s="109"/>
      <c r="B12" s="109"/>
      <c r="C12" s="57"/>
      <c r="D12" s="57" t="s">
        <v>41</v>
      </c>
      <c r="F12" s="56">
        <v>43841</v>
      </c>
    </row>
    <row r="13" spans="1:6" ht="71.25" customHeight="1" thickBot="1">
      <c r="A13" s="66" t="s">
        <v>117</v>
      </c>
      <c r="B13" s="67"/>
      <c r="C13" s="68"/>
      <c r="D13" s="53" t="s">
        <v>52</v>
      </c>
      <c r="E13" s="53" t="s">
        <v>118</v>
      </c>
      <c r="F13" s="56">
        <v>43842</v>
      </c>
    </row>
    <row r="14" spans="1:6" ht="15" customHeight="1" thickBot="1">
      <c r="A14" s="110"/>
      <c r="B14" s="109"/>
      <c r="D14" s="53" t="s">
        <v>42</v>
      </c>
      <c r="E14" s="53" t="s">
        <v>119</v>
      </c>
      <c r="F14" s="56">
        <v>43843</v>
      </c>
    </row>
    <row r="15" spans="1:6" ht="15" customHeight="1" thickBot="1">
      <c r="A15" s="69" t="s">
        <v>120</v>
      </c>
      <c r="B15" s="70" t="s">
        <v>103</v>
      </c>
      <c r="D15" s="53" t="s">
        <v>53</v>
      </c>
      <c r="E15" s="53" t="s">
        <v>121</v>
      </c>
      <c r="F15" s="56">
        <v>43844</v>
      </c>
    </row>
    <row r="16" spans="4:6" ht="15">
      <c r="D16" s="53" t="s">
        <v>54</v>
      </c>
      <c r="E16" s="53" t="s">
        <v>122</v>
      </c>
      <c r="F16" s="56">
        <v>43845</v>
      </c>
    </row>
    <row r="17" spans="1:6" ht="30">
      <c r="A17" s="71"/>
      <c r="B17" s="72" t="s">
        <v>123</v>
      </c>
      <c r="D17" s="53" t="s">
        <v>55</v>
      </c>
      <c r="E17" s="73" t="s">
        <v>124</v>
      </c>
      <c r="F17" s="56">
        <v>43846</v>
      </c>
    </row>
    <row r="18" spans="1:6" ht="15">
      <c r="A18" s="74"/>
      <c r="B18" s="72" t="s">
        <v>125</v>
      </c>
      <c r="D18" s="53" t="s">
        <v>56</v>
      </c>
      <c r="F18" s="56">
        <v>43847</v>
      </c>
    </row>
    <row r="19" spans="4:6" ht="15">
      <c r="D19" s="53" t="s">
        <v>57</v>
      </c>
      <c r="F19" s="56">
        <v>43848</v>
      </c>
    </row>
    <row r="20" spans="4:6" ht="15">
      <c r="D20" s="53" t="s">
        <v>58</v>
      </c>
      <c r="F20" s="56">
        <v>43849</v>
      </c>
    </row>
    <row r="21" spans="4:6" ht="15">
      <c r="D21" s="53" t="s">
        <v>59</v>
      </c>
      <c r="F21" s="56">
        <v>43850</v>
      </c>
    </row>
    <row r="22" spans="4:6" ht="15">
      <c r="D22" s="53" t="s">
        <v>31</v>
      </c>
      <c r="F22" s="56">
        <v>43851</v>
      </c>
    </row>
    <row r="23" spans="4:6" ht="15">
      <c r="D23" s="53" t="s">
        <v>16</v>
      </c>
      <c r="F23" s="56">
        <v>43852</v>
      </c>
    </row>
    <row r="24" spans="4:6" ht="15">
      <c r="D24" s="53" t="s">
        <v>21</v>
      </c>
      <c r="F24" s="56">
        <v>43853</v>
      </c>
    </row>
    <row r="25" spans="4:6" ht="15">
      <c r="D25" s="53" t="s">
        <v>29</v>
      </c>
      <c r="F25" s="56">
        <v>43854</v>
      </c>
    </row>
    <row r="26" spans="4:6" ht="15">
      <c r="D26" s="53" t="s">
        <v>28</v>
      </c>
      <c r="F26" s="56">
        <v>43855</v>
      </c>
    </row>
    <row r="27" spans="4:6" ht="15">
      <c r="D27" s="53" t="s">
        <v>60</v>
      </c>
      <c r="F27" s="56">
        <v>43856</v>
      </c>
    </row>
    <row r="28" spans="4:6" ht="15">
      <c r="D28" s="53" t="s">
        <v>61</v>
      </c>
      <c r="F28" s="56">
        <v>43857</v>
      </c>
    </row>
    <row r="29" spans="4:6" ht="15">
      <c r="D29" s="53" t="s">
        <v>62</v>
      </c>
      <c r="F29" s="56">
        <v>43858</v>
      </c>
    </row>
    <row r="30" spans="4:6" ht="15">
      <c r="D30" s="53" t="s">
        <v>63</v>
      </c>
      <c r="F30" s="56">
        <v>43859</v>
      </c>
    </row>
    <row r="31" spans="4:6" ht="15">
      <c r="D31" s="53" t="s">
        <v>64</v>
      </c>
      <c r="F31" s="56">
        <v>43860</v>
      </c>
    </row>
    <row r="32" spans="4:6" ht="15">
      <c r="D32" s="53" t="s">
        <v>65</v>
      </c>
      <c r="F32" s="56">
        <v>43861</v>
      </c>
    </row>
    <row r="33" spans="4:6" ht="15">
      <c r="D33" s="53" t="s">
        <v>66</v>
      </c>
      <c r="F33" s="56">
        <v>43862</v>
      </c>
    </row>
    <row r="34" spans="4:6" ht="15">
      <c r="D34" s="53" t="s">
        <v>71</v>
      </c>
      <c r="F34" s="56">
        <v>43863</v>
      </c>
    </row>
    <row r="35" spans="4:6" ht="15">
      <c r="D35" s="53" t="s">
        <v>67</v>
      </c>
      <c r="F35" s="56">
        <v>43864</v>
      </c>
    </row>
    <row r="36" spans="4:6" ht="15">
      <c r="D36" s="53" t="s">
        <v>24</v>
      </c>
      <c r="F36" s="56">
        <v>43865</v>
      </c>
    </row>
    <row r="37" spans="4:6" ht="15">
      <c r="D37" s="53" t="s">
        <v>68</v>
      </c>
      <c r="F37" s="56">
        <v>43866</v>
      </c>
    </row>
    <row r="38" spans="4:6" ht="15">
      <c r="D38" s="53" t="s">
        <v>38</v>
      </c>
      <c r="F38" s="56">
        <v>43867</v>
      </c>
    </row>
    <row r="39" ht="15">
      <c r="F39" s="56">
        <v>43868</v>
      </c>
    </row>
    <row r="40" ht="15">
      <c r="F40" s="56">
        <v>43869</v>
      </c>
    </row>
    <row r="41" ht="15">
      <c r="F41" s="56">
        <v>43870</v>
      </c>
    </row>
    <row r="42" ht="15">
      <c r="F42" s="56">
        <v>43871</v>
      </c>
    </row>
    <row r="43" ht="15">
      <c r="F43" s="56">
        <v>43872</v>
      </c>
    </row>
    <row r="44" ht="15">
      <c r="F44" s="56">
        <v>43873</v>
      </c>
    </row>
    <row r="45" ht="15">
      <c r="F45" s="56">
        <v>43874</v>
      </c>
    </row>
    <row r="46" ht="15">
      <c r="F46" s="56">
        <v>43875</v>
      </c>
    </row>
    <row r="47" ht="15">
      <c r="F47" s="56">
        <v>43876</v>
      </c>
    </row>
    <row r="48" ht="15">
      <c r="F48" s="56">
        <v>43877</v>
      </c>
    </row>
    <row r="49" ht="15">
      <c r="F49" s="56">
        <v>43878</v>
      </c>
    </row>
    <row r="50" ht="15">
      <c r="F50" s="56">
        <v>43879</v>
      </c>
    </row>
    <row r="51" ht="15">
      <c r="F51" s="56">
        <v>43880</v>
      </c>
    </row>
    <row r="52" ht="15">
      <c r="F52" s="56">
        <v>43881</v>
      </c>
    </row>
    <row r="53" ht="15">
      <c r="F53" s="56">
        <v>43882</v>
      </c>
    </row>
    <row r="54" ht="15">
      <c r="F54" s="56">
        <v>43883</v>
      </c>
    </row>
    <row r="55" ht="15">
      <c r="F55" s="56">
        <v>43884</v>
      </c>
    </row>
    <row r="56" ht="15">
      <c r="F56" s="56">
        <v>43885</v>
      </c>
    </row>
    <row r="57" ht="15">
      <c r="F57" s="56">
        <v>43886</v>
      </c>
    </row>
    <row r="58" ht="15">
      <c r="F58" s="56">
        <v>43887</v>
      </c>
    </row>
    <row r="59" ht="15">
      <c r="F59" s="56">
        <v>43888</v>
      </c>
    </row>
    <row r="60" ht="15">
      <c r="F60" s="56">
        <v>43889</v>
      </c>
    </row>
    <row r="61" ht="15">
      <c r="F61" s="56">
        <v>43890</v>
      </c>
    </row>
    <row r="62" ht="15">
      <c r="F62" s="56">
        <v>43891</v>
      </c>
    </row>
    <row r="63" ht="15">
      <c r="F63" s="56">
        <v>43892</v>
      </c>
    </row>
    <row r="64" ht="15">
      <c r="F64" s="56">
        <v>43893</v>
      </c>
    </row>
    <row r="65" ht="15">
      <c r="F65" s="56">
        <v>43894</v>
      </c>
    </row>
    <row r="66" ht="15">
      <c r="F66" s="56">
        <v>43895</v>
      </c>
    </row>
    <row r="67" ht="15">
      <c r="F67" s="56">
        <v>43896</v>
      </c>
    </row>
    <row r="68" ht="15">
      <c r="F68" s="56">
        <v>43897</v>
      </c>
    </row>
    <row r="69" ht="15">
      <c r="F69" s="56">
        <v>43898</v>
      </c>
    </row>
    <row r="70" ht="15">
      <c r="F70" s="56">
        <v>43899</v>
      </c>
    </row>
    <row r="71" ht="15">
      <c r="F71" s="56">
        <v>43900</v>
      </c>
    </row>
    <row r="72" ht="15">
      <c r="F72" s="56">
        <v>43901</v>
      </c>
    </row>
    <row r="73" ht="15">
      <c r="F73" s="56">
        <v>43902</v>
      </c>
    </row>
    <row r="74" ht="15">
      <c r="F74" s="56">
        <v>43903</v>
      </c>
    </row>
    <row r="75" ht="15">
      <c r="F75" s="56">
        <v>43904</v>
      </c>
    </row>
    <row r="76" ht="15">
      <c r="F76" s="56">
        <v>43905</v>
      </c>
    </row>
    <row r="77" ht="15">
      <c r="F77" s="56">
        <v>43906</v>
      </c>
    </row>
    <row r="78" ht="15">
      <c r="F78" s="56">
        <v>43907</v>
      </c>
    </row>
    <row r="79" ht="15">
      <c r="F79" s="56">
        <v>43908</v>
      </c>
    </row>
    <row r="80" ht="15">
      <c r="F80" s="56">
        <v>43909</v>
      </c>
    </row>
    <row r="81" ht="15">
      <c r="F81" s="56">
        <v>43910</v>
      </c>
    </row>
    <row r="82" ht="15">
      <c r="F82" s="56">
        <v>43911</v>
      </c>
    </row>
    <row r="83" ht="15">
      <c r="F83" s="56">
        <v>43912</v>
      </c>
    </row>
    <row r="84" ht="15">
      <c r="F84" s="56">
        <v>43913</v>
      </c>
    </row>
    <row r="85" ht="15">
      <c r="F85" s="56">
        <v>43914</v>
      </c>
    </row>
    <row r="86" ht="15">
      <c r="F86" s="56">
        <v>43915</v>
      </c>
    </row>
    <row r="87" ht="15">
      <c r="F87" s="56">
        <v>43916</v>
      </c>
    </row>
    <row r="88" ht="15">
      <c r="F88" s="56">
        <v>43917</v>
      </c>
    </row>
    <row r="89" ht="15">
      <c r="F89" s="56">
        <v>43918</v>
      </c>
    </row>
    <row r="90" ht="15">
      <c r="F90" s="56">
        <v>43919</v>
      </c>
    </row>
    <row r="91" ht="15">
      <c r="F91" s="56">
        <v>43920</v>
      </c>
    </row>
    <row r="92" ht="15">
      <c r="F92" s="56">
        <v>43921</v>
      </c>
    </row>
    <row r="93" ht="15">
      <c r="F93" s="56">
        <v>43922</v>
      </c>
    </row>
    <row r="94" ht="15">
      <c r="F94" s="56">
        <v>43923</v>
      </c>
    </row>
    <row r="95" ht="15">
      <c r="F95" s="56">
        <v>43924</v>
      </c>
    </row>
    <row r="96" ht="15">
      <c r="F96" s="56">
        <v>43925</v>
      </c>
    </row>
    <row r="97" ht="15">
      <c r="F97" s="56">
        <v>43926</v>
      </c>
    </row>
    <row r="98" ht="15">
      <c r="F98" s="56">
        <v>43927</v>
      </c>
    </row>
    <row r="99" ht="15">
      <c r="F99" s="56">
        <v>43928</v>
      </c>
    </row>
    <row r="100" ht="15">
      <c r="F100" s="56">
        <v>43929</v>
      </c>
    </row>
    <row r="101" ht="15">
      <c r="F101" s="56">
        <v>43930</v>
      </c>
    </row>
    <row r="102" ht="15">
      <c r="F102" s="56">
        <v>43931</v>
      </c>
    </row>
    <row r="103" ht="15">
      <c r="F103" s="56">
        <v>43932</v>
      </c>
    </row>
    <row r="104" ht="15">
      <c r="F104" s="56">
        <v>43933</v>
      </c>
    </row>
    <row r="105" ht="15">
      <c r="F105" s="56">
        <v>43934</v>
      </c>
    </row>
    <row r="106" ht="15">
      <c r="F106" s="56">
        <v>43935</v>
      </c>
    </row>
    <row r="107" ht="15">
      <c r="F107" s="56">
        <v>43936</v>
      </c>
    </row>
    <row r="108" ht="15">
      <c r="F108" s="56">
        <v>43937</v>
      </c>
    </row>
    <row r="109" ht="15">
      <c r="F109" s="56">
        <v>43938</v>
      </c>
    </row>
    <row r="110" ht="15">
      <c r="F110" s="56">
        <v>43939</v>
      </c>
    </row>
    <row r="111" ht="15">
      <c r="F111" s="56">
        <v>43940</v>
      </c>
    </row>
    <row r="112" ht="15">
      <c r="F112" s="56">
        <v>43941</v>
      </c>
    </row>
    <row r="113" ht="15">
      <c r="F113" s="56">
        <v>43942</v>
      </c>
    </row>
    <row r="114" ht="15">
      <c r="F114" s="56">
        <v>43943</v>
      </c>
    </row>
    <row r="115" ht="15">
      <c r="F115" s="56">
        <v>43944</v>
      </c>
    </row>
    <row r="116" ht="15">
      <c r="F116" s="56">
        <v>43945</v>
      </c>
    </row>
    <row r="117" ht="15">
      <c r="F117" s="56">
        <v>43946</v>
      </c>
    </row>
    <row r="118" ht="15">
      <c r="F118" s="56">
        <v>43947</v>
      </c>
    </row>
    <row r="119" ht="15">
      <c r="F119" s="56">
        <v>43948</v>
      </c>
    </row>
    <row r="120" ht="15">
      <c r="F120" s="56">
        <v>43949</v>
      </c>
    </row>
    <row r="121" ht="15">
      <c r="F121" s="56">
        <v>43950</v>
      </c>
    </row>
    <row r="122" ht="15">
      <c r="F122" s="56">
        <v>43951</v>
      </c>
    </row>
    <row r="123" ht="15">
      <c r="F123" s="56">
        <v>43952</v>
      </c>
    </row>
    <row r="124" ht="15">
      <c r="F124" s="56">
        <v>43953</v>
      </c>
    </row>
    <row r="125" ht="15">
      <c r="F125" s="56">
        <v>43954</v>
      </c>
    </row>
    <row r="126" ht="15">
      <c r="F126" s="56">
        <v>43955</v>
      </c>
    </row>
    <row r="127" ht="15">
      <c r="F127" s="56">
        <v>43956</v>
      </c>
    </row>
    <row r="128" ht="15">
      <c r="F128" s="56">
        <v>43957</v>
      </c>
    </row>
    <row r="129" ht="15">
      <c r="F129" s="56">
        <v>43958</v>
      </c>
    </row>
    <row r="130" ht="15">
      <c r="F130" s="56">
        <v>43959</v>
      </c>
    </row>
    <row r="131" ht="15">
      <c r="F131" s="56">
        <v>43960</v>
      </c>
    </row>
    <row r="132" ht="15">
      <c r="F132" s="56">
        <v>43961</v>
      </c>
    </row>
    <row r="133" ht="15">
      <c r="F133" s="56">
        <v>43962</v>
      </c>
    </row>
    <row r="134" ht="15">
      <c r="F134" s="56">
        <v>43963</v>
      </c>
    </row>
    <row r="135" ht="15">
      <c r="F135" s="56">
        <v>43964</v>
      </c>
    </row>
    <row r="136" ht="15">
      <c r="F136" s="56">
        <v>43965</v>
      </c>
    </row>
    <row r="137" ht="15">
      <c r="F137" s="56">
        <v>43966</v>
      </c>
    </row>
    <row r="138" ht="15">
      <c r="F138" s="56">
        <v>43967</v>
      </c>
    </row>
    <row r="139" ht="15">
      <c r="F139" s="56">
        <v>43968</v>
      </c>
    </row>
    <row r="140" ht="15">
      <c r="F140" s="56">
        <v>43969</v>
      </c>
    </row>
    <row r="141" ht="15">
      <c r="F141" s="56">
        <v>43970</v>
      </c>
    </row>
    <row r="142" ht="15">
      <c r="F142" s="56">
        <v>43971</v>
      </c>
    </row>
    <row r="143" ht="15">
      <c r="F143" s="56">
        <v>43972</v>
      </c>
    </row>
    <row r="144" ht="15">
      <c r="F144" s="56">
        <v>43973</v>
      </c>
    </row>
    <row r="145" ht="15">
      <c r="F145" s="56">
        <v>43974</v>
      </c>
    </row>
    <row r="146" ht="15">
      <c r="F146" s="56">
        <v>43975</v>
      </c>
    </row>
    <row r="147" ht="15">
      <c r="F147" s="56">
        <v>43976</v>
      </c>
    </row>
    <row r="148" ht="15">
      <c r="F148" s="56">
        <v>43977</v>
      </c>
    </row>
    <row r="149" ht="15">
      <c r="F149" s="56">
        <v>43978</v>
      </c>
    </row>
    <row r="150" ht="15">
      <c r="F150" s="56">
        <v>43979</v>
      </c>
    </row>
    <row r="151" ht="15">
      <c r="F151" s="56">
        <v>43980</v>
      </c>
    </row>
    <row r="152" ht="15">
      <c r="F152" s="56">
        <v>43981</v>
      </c>
    </row>
    <row r="153" ht="15">
      <c r="F153" s="56">
        <v>43982</v>
      </c>
    </row>
    <row r="154" ht="15">
      <c r="F154" s="56">
        <v>43983</v>
      </c>
    </row>
    <row r="155" ht="15">
      <c r="F155" s="56">
        <v>43984</v>
      </c>
    </row>
    <row r="156" ht="15">
      <c r="F156" s="56">
        <v>43985</v>
      </c>
    </row>
    <row r="157" ht="15">
      <c r="F157" s="56">
        <v>43986</v>
      </c>
    </row>
    <row r="158" ht="15">
      <c r="F158" s="56">
        <v>43987</v>
      </c>
    </row>
    <row r="159" ht="15">
      <c r="F159" s="56">
        <v>43988</v>
      </c>
    </row>
    <row r="160" ht="15">
      <c r="F160" s="56">
        <v>43989</v>
      </c>
    </row>
    <row r="161" ht="15">
      <c r="F161" s="56">
        <v>43990</v>
      </c>
    </row>
    <row r="162" ht="15">
      <c r="F162" s="56">
        <v>43991</v>
      </c>
    </row>
    <row r="163" ht="15">
      <c r="F163" s="56">
        <v>43992</v>
      </c>
    </row>
    <row r="164" ht="15">
      <c r="F164" s="56">
        <v>43993</v>
      </c>
    </row>
    <row r="165" ht="15">
      <c r="F165" s="56">
        <v>43994</v>
      </c>
    </row>
    <row r="166" ht="15">
      <c r="F166" s="56">
        <v>43995</v>
      </c>
    </row>
    <row r="167" ht="15">
      <c r="F167" s="56">
        <v>43996</v>
      </c>
    </row>
    <row r="168" ht="15">
      <c r="F168" s="56">
        <v>43997</v>
      </c>
    </row>
    <row r="169" ht="15">
      <c r="F169" s="56">
        <v>43998</v>
      </c>
    </row>
    <row r="170" ht="15">
      <c r="F170" s="56">
        <v>43999</v>
      </c>
    </row>
    <row r="171" ht="15">
      <c r="F171" s="56">
        <v>44000</v>
      </c>
    </row>
    <row r="172" ht="15">
      <c r="F172" s="56">
        <v>44001</v>
      </c>
    </row>
    <row r="173" ht="15">
      <c r="F173" s="56">
        <v>44002</v>
      </c>
    </row>
    <row r="174" ht="15">
      <c r="F174" s="56">
        <v>44003</v>
      </c>
    </row>
    <row r="175" ht="15">
      <c r="F175" s="56">
        <v>44004</v>
      </c>
    </row>
    <row r="176" ht="15">
      <c r="F176" s="56">
        <v>44005</v>
      </c>
    </row>
    <row r="177" ht="15">
      <c r="F177" s="56">
        <v>44006</v>
      </c>
    </row>
    <row r="178" ht="15">
      <c r="F178" s="56">
        <v>44007</v>
      </c>
    </row>
    <row r="179" ht="15">
      <c r="F179" s="56">
        <v>44008</v>
      </c>
    </row>
    <row r="180" ht="15">
      <c r="F180" s="56">
        <v>44009</v>
      </c>
    </row>
    <row r="181" ht="15">
      <c r="F181" s="56">
        <v>44010</v>
      </c>
    </row>
    <row r="182" ht="15">
      <c r="F182" s="56">
        <v>44011</v>
      </c>
    </row>
    <row r="183" ht="15">
      <c r="F183" s="56">
        <v>44012</v>
      </c>
    </row>
    <row r="184" ht="15">
      <c r="F184" s="56">
        <v>44013</v>
      </c>
    </row>
    <row r="185" ht="15">
      <c r="F185" s="56">
        <v>44014</v>
      </c>
    </row>
    <row r="186" ht="15">
      <c r="F186" s="56">
        <v>44015</v>
      </c>
    </row>
    <row r="187" ht="15">
      <c r="F187" s="56">
        <v>44016</v>
      </c>
    </row>
    <row r="188" ht="15">
      <c r="F188" s="56">
        <v>44017</v>
      </c>
    </row>
    <row r="189" ht="15">
      <c r="F189" s="56">
        <v>44018</v>
      </c>
    </row>
    <row r="190" ht="15">
      <c r="F190" s="56">
        <v>44019</v>
      </c>
    </row>
    <row r="191" ht="15">
      <c r="F191" s="56">
        <v>44020</v>
      </c>
    </row>
    <row r="192" ht="15">
      <c r="F192" s="56">
        <v>44021</v>
      </c>
    </row>
    <row r="193" ht="15">
      <c r="F193" s="56">
        <v>44022</v>
      </c>
    </row>
    <row r="194" ht="15">
      <c r="F194" s="56">
        <v>44023</v>
      </c>
    </row>
    <row r="195" ht="15">
      <c r="F195" s="56">
        <v>44024</v>
      </c>
    </row>
    <row r="196" ht="15">
      <c r="F196" s="56">
        <v>44025</v>
      </c>
    </row>
    <row r="197" ht="15">
      <c r="F197" s="56">
        <v>44026</v>
      </c>
    </row>
    <row r="198" ht="15">
      <c r="F198" s="56">
        <v>44027</v>
      </c>
    </row>
    <row r="199" ht="15">
      <c r="F199" s="56">
        <v>44028</v>
      </c>
    </row>
    <row r="200" ht="15">
      <c r="F200" s="56">
        <v>44029</v>
      </c>
    </row>
    <row r="201" ht="15">
      <c r="F201" s="56">
        <v>44030</v>
      </c>
    </row>
    <row r="202" ht="15">
      <c r="F202" s="56">
        <v>44031</v>
      </c>
    </row>
    <row r="203" ht="15">
      <c r="F203" s="56">
        <v>44032</v>
      </c>
    </row>
    <row r="204" ht="15">
      <c r="F204" s="56">
        <v>44033</v>
      </c>
    </row>
    <row r="205" ht="15">
      <c r="F205" s="56">
        <v>44034</v>
      </c>
    </row>
    <row r="206" ht="15">
      <c r="F206" s="56">
        <v>44035</v>
      </c>
    </row>
    <row r="207" ht="15">
      <c r="F207" s="56">
        <v>44036</v>
      </c>
    </row>
    <row r="208" ht="15">
      <c r="F208" s="56">
        <v>44037</v>
      </c>
    </row>
    <row r="209" ht="15">
      <c r="F209" s="56">
        <v>44038</v>
      </c>
    </row>
    <row r="210" ht="15">
      <c r="F210" s="56">
        <v>44039</v>
      </c>
    </row>
    <row r="211" ht="15">
      <c r="F211" s="56">
        <v>44040</v>
      </c>
    </row>
    <row r="212" ht="15">
      <c r="F212" s="56">
        <v>44041</v>
      </c>
    </row>
    <row r="213" ht="15">
      <c r="F213" s="56">
        <v>44042</v>
      </c>
    </row>
    <row r="214" ht="15">
      <c r="F214" s="56">
        <v>44043</v>
      </c>
    </row>
    <row r="215" ht="15">
      <c r="F215" s="56">
        <v>44044</v>
      </c>
    </row>
    <row r="216" ht="15">
      <c r="F216" s="56">
        <v>44045</v>
      </c>
    </row>
    <row r="217" ht="15">
      <c r="F217" s="56">
        <v>44046</v>
      </c>
    </row>
    <row r="218" ht="15">
      <c r="F218" s="56">
        <v>44047</v>
      </c>
    </row>
    <row r="219" ht="15">
      <c r="F219" s="56">
        <v>44048</v>
      </c>
    </row>
    <row r="220" ht="15">
      <c r="F220" s="56">
        <v>44049</v>
      </c>
    </row>
    <row r="221" ht="15">
      <c r="F221" s="56">
        <v>44050</v>
      </c>
    </row>
    <row r="222" ht="15">
      <c r="F222" s="56">
        <v>44051</v>
      </c>
    </row>
    <row r="223" ht="15">
      <c r="F223" s="56">
        <v>44052</v>
      </c>
    </row>
    <row r="224" ht="15">
      <c r="F224" s="56">
        <v>44053</v>
      </c>
    </row>
    <row r="225" ht="15">
      <c r="F225" s="56">
        <v>44054</v>
      </c>
    </row>
    <row r="226" ht="15">
      <c r="F226" s="56">
        <v>44055</v>
      </c>
    </row>
    <row r="227" ht="15">
      <c r="F227" s="56">
        <v>44056</v>
      </c>
    </row>
    <row r="228" ht="15">
      <c r="F228" s="56">
        <v>44057</v>
      </c>
    </row>
    <row r="229" ht="15">
      <c r="F229" s="56">
        <v>44058</v>
      </c>
    </row>
    <row r="230" ht="15">
      <c r="F230" s="56">
        <v>44059</v>
      </c>
    </row>
    <row r="231" ht="15">
      <c r="F231" s="56">
        <v>44060</v>
      </c>
    </row>
    <row r="232" ht="15">
      <c r="F232" s="56">
        <v>44061</v>
      </c>
    </row>
    <row r="233" ht="15">
      <c r="F233" s="56">
        <v>44062</v>
      </c>
    </row>
    <row r="234" ht="15">
      <c r="F234" s="56">
        <v>44063</v>
      </c>
    </row>
    <row r="235" ht="15">
      <c r="F235" s="56">
        <v>44064</v>
      </c>
    </row>
    <row r="236" ht="15">
      <c r="F236" s="56">
        <v>44065</v>
      </c>
    </row>
    <row r="237" ht="15">
      <c r="F237" s="56">
        <v>44066</v>
      </c>
    </row>
    <row r="238" ht="15">
      <c r="F238" s="56">
        <v>44067</v>
      </c>
    </row>
    <row r="239" ht="15">
      <c r="F239" s="56">
        <v>44068</v>
      </c>
    </row>
    <row r="240" ht="15">
      <c r="F240" s="56">
        <v>44069</v>
      </c>
    </row>
    <row r="241" ht="15">
      <c r="F241" s="56">
        <v>44070</v>
      </c>
    </row>
    <row r="242" ht="15">
      <c r="F242" s="56">
        <v>44071</v>
      </c>
    </row>
    <row r="243" ht="15">
      <c r="F243" s="56">
        <v>44072</v>
      </c>
    </row>
    <row r="244" ht="15">
      <c r="F244" s="56">
        <v>44073</v>
      </c>
    </row>
    <row r="245" ht="15">
      <c r="F245" s="56">
        <v>44074</v>
      </c>
    </row>
    <row r="246" ht="15">
      <c r="F246" s="56">
        <v>44075</v>
      </c>
    </row>
    <row r="247" ht="15">
      <c r="F247" s="56">
        <v>44076</v>
      </c>
    </row>
    <row r="248" ht="15">
      <c r="F248" s="56">
        <v>44077</v>
      </c>
    </row>
    <row r="249" ht="15">
      <c r="F249" s="56">
        <v>44078</v>
      </c>
    </row>
    <row r="250" ht="15">
      <c r="F250" s="56">
        <v>44079</v>
      </c>
    </row>
    <row r="251" ht="15">
      <c r="F251" s="56">
        <v>44080</v>
      </c>
    </row>
    <row r="252" ht="15">
      <c r="F252" s="56">
        <v>44081</v>
      </c>
    </row>
    <row r="253" ht="15">
      <c r="F253" s="56">
        <v>44082</v>
      </c>
    </row>
    <row r="254" ht="15">
      <c r="F254" s="56">
        <v>44083</v>
      </c>
    </row>
    <row r="255" ht="15">
      <c r="F255" s="56">
        <v>44084</v>
      </c>
    </row>
    <row r="256" ht="15">
      <c r="F256" s="56">
        <v>44085</v>
      </c>
    </row>
    <row r="257" ht="15">
      <c r="F257" s="56">
        <v>44086</v>
      </c>
    </row>
    <row r="258" ht="15">
      <c r="F258" s="56">
        <v>44087</v>
      </c>
    </row>
    <row r="259" ht="15">
      <c r="F259" s="56">
        <v>44088</v>
      </c>
    </row>
    <row r="260" ht="15">
      <c r="F260" s="56">
        <v>44089</v>
      </c>
    </row>
    <row r="261" ht="15">
      <c r="F261" s="56">
        <v>44090</v>
      </c>
    </row>
    <row r="262" ht="15">
      <c r="F262" s="56">
        <v>44091</v>
      </c>
    </row>
    <row r="263" ht="15">
      <c r="F263" s="56">
        <v>44092</v>
      </c>
    </row>
    <row r="264" ht="15">
      <c r="F264" s="56">
        <v>44093</v>
      </c>
    </row>
    <row r="265" ht="15">
      <c r="F265" s="56">
        <v>44094</v>
      </c>
    </row>
    <row r="266" ht="15">
      <c r="F266" s="56">
        <v>44095</v>
      </c>
    </row>
    <row r="267" ht="15">
      <c r="F267" s="56">
        <v>44096</v>
      </c>
    </row>
    <row r="268" ht="15">
      <c r="F268" s="56">
        <v>44097</v>
      </c>
    </row>
    <row r="269" ht="15">
      <c r="F269" s="56">
        <v>44098</v>
      </c>
    </row>
    <row r="270" ht="15">
      <c r="F270" s="56">
        <v>44099</v>
      </c>
    </row>
    <row r="271" ht="15">
      <c r="F271" s="56">
        <v>44100</v>
      </c>
    </row>
    <row r="272" ht="15">
      <c r="F272" s="56">
        <v>44101</v>
      </c>
    </row>
    <row r="273" ht="15">
      <c r="F273" s="56">
        <v>44102</v>
      </c>
    </row>
    <row r="274" ht="15">
      <c r="F274" s="56">
        <v>44103</v>
      </c>
    </row>
    <row r="275" ht="15">
      <c r="F275" s="56">
        <v>44104</v>
      </c>
    </row>
    <row r="276" ht="15">
      <c r="F276" s="56">
        <v>44105</v>
      </c>
    </row>
    <row r="277" ht="15">
      <c r="F277" s="56">
        <v>44106</v>
      </c>
    </row>
    <row r="278" ht="15">
      <c r="F278" s="56">
        <v>44107</v>
      </c>
    </row>
    <row r="279" ht="15">
      <c r="F279" s="56">
        <v>44108</v>
      </c>
    </row>
    <row r="280" ht="15">
      <c r="F280" s="56">
        <v>44109</v>
      </c>
    </row>
    <row r="281" ht="15">
      <c r="F281" s="56">
        <v>44110</v>
      </c>
    </row>
    <row r="282" ht="15">
      <c r="F282" s="56">
        <v>44111</v>
      </c>
    </row>
    <row r="283" ht="15">
      <c r="F283" s="56">
        <v>44112</v>
      </c>
    </row>
    <row r="284" ht="15">
      <c r="F284" s="56">
        <v>44113</v>
      </c>
    </row>
    <row r="285" ht="15">
      <c r="F285" s="56">
        <v>44114</v>
      </c>
    </row>
    <row r="286" ht="15">
      <c r="F286" s="56">
        <v>44115</v>
      </c>
    </row>
    <row r="287" ht="15">
      <c r="F287" s="56">
        <v>44116</v>
      </c>
    </row>
    <row r="288" ht="15">
      <c r="F288" s="56">
        <v>44117</v>
      </c>
    </row>
    <row r="289" ht="15">
      <c r="F289" s="56">
        <v>44118</v>
      </c>
    </row>
    <row r="290" ht="15">
      <c r="F290" s="56">
        <v>44119</v>
      </c>
    </row>
    <row r="291" ht="15">
      <c r="F291" s="56">
        <v>44120</v>
      </c>
    </row>
    <row r="292" ht="15">
      <c r="F292" s="56">
        <v>44121</v>
      </c>
    </row>
    <row r="293" ht="15">
      <c r="F293" s="56">
        <v>44122</v>
      </c>
    </row>
    <row r="294" ht="15">
      <c r="F294" s="56">
        <v>44123</v>
      </c>
    </row>
    <row r="295" ht="15">
      <c r="F295" s="56">
        <v>44124</v>
      </c>
    </row>
    <row r="296" ht="15">
      <c r="F296" s="56">
        <v>44125</v>
      </c>
    </row>
    <row r="297" ht="15">
      <c r="F297" s="56">
        <v>44126</v>
      </c>
    </row>
    <row r="298" ht="15">
      <c r="F298" s="56">
        <v>44127</v>
      </c>
    </row>
    <row r="299" ht="15">
      <c r="F299" s="56">
        <v>44128</v>
      </c>
    </row>
    <row r="300" ht="15">
      <c r="F300" s="56">
        <v>44129</v>
      </c>
    </row>
    <row r="301" ht="15">
      <c r="F301" s="56">
        <v>44130</v>
      </c>
    </row>
    <row r="302" ht="15">
      <c r="F302" s="56">
        <v>44131</v>
      </c>
    </row>
    <row r="303" ht="15">
      <c r="F303" s="56">
        <v>44132</v>
      </c>
    </row>
    <row r="304" ht="15">
      <c r="F304" s="56">
        <v>44133</v>
      </c>
    </row>
    <row r="305" ht="15">
      <c r="F305" s="56">
        <v>44134</v>
      </c>
    </row>
    <row r="306" ht="15">
      <c r="F306" s="56">
        <v>44135</v>
      </c>
    </row>
    <row r="307" ht="15">
      <c r="F307" s="56">
        <v>44136</v>
      </c>
    </row>
    <row r="308" ht="15">
      <c r="F308" s="56">
        <v>44137</v>
      </c>
    </row>
    <row r="309" ht="15">
      <c r="F309" s="56">
        <v>44138</v>
      </c>
    </row>
    <row r="310" ht="15">
      <c r="F310" s="56">
        <v>44139</v>
      </c>
    </row>
    <row r="311" ht="15">
      <c r="F311" s="56">
        <v>44140</v>
      </c>
    </row>
    <row r="312" ht="15">
      <c r="F312" s="56">
        <v>44141</v>
      </c>
    </row>
    <row r="313" ht="15">
      <c r="F313" s="56">
        <v>44142</v>
      </c>
    </row>
    <row r="314" ht="15">
      <c r="F314" s="56">
        <v>44143</v>
      </c>
    </row>
    <row r="315" ht="15">
      <c r="F315" s="56">
        <v>44144</v>
      </c>
    </row>
    <row r="316" ht="15">
      <c r="F316" s="56">
        <v>44145</v>
      </c>
    </row>
    <row r="317" ht="15">
      <c r="F317" s="56">
        <v>44146</v>
      </c>
    </row>
    <row r="318" ht="15">
      <c r="F318" s="56">
        <v>44147</v>
      </c>
    </row>
    <row r="319" ht="15">
      <c r="F319" s="56">
        <v>44148</v>
      </c>
    </row>
    <row r="320" ht="15">
      <c r="F320" s="56">
        <v>44149</v>
      </c>
    </row>
    <row r="321" ht="15">
      <c r="F321" s="56">
        <v>44150</v>
      </c>
    </row>
    <row r="322" ht="15">
      <c r="F322" s="56">
        <v>44151</v>
      </c>
    </row>
    <row r="323" ht="15">
      <c r="F323" s="56">
        <v>44152</v>
      </c>
    </row>
    <row r="324" ht="15">
      <c r="F324" s="56">
        <v>44153</v>
      </c>
    </row>
    <row r="325" ht="15">
      <c r="F325" s="56">
        <v>44154</v>
      </c>
    </row>
    <row r="326" ht="15">
      <c r="F326" s="56">
        <v>44155</v>
      </c>
    </row>
    <row r="327" ht="15">
      <c r="F327" s="56">
        <v>44156</v>
      </c>
    </row>
    <row r="328" ht="15">
      <c r="F328" s="56">
        <v>44157</v>
      </c>
    </row>
    <row r="329" ht="15">
      <c r="F329" s="56">
        <v>44158</v>
      </c>
    </row>
    <row r="330" ht="15">
      <c r="F330" s="56">
        <v>44159</v>
      </c>
    </row>
    <row r="331" ht="15">
      <c r="F331" s="56">
        <v>44160</v>
      </c>
    </row>
    <row r="332" ht="15">
      <c r="F332" s="56">
        <v>44161</v>
      </c>
    </row>
    <row r="333" ht="15">
      <c r="F333" s="56">
        <v>44162</v>
      </c>
    </row>
    <row r="334" ht="15">
      <c r="F334" s="56">
        <v>44163</v>
      </c>
    </row>
    <row r="335" ht="15">
      <c r="F335" s="56">
        <v>44164</v>
      </c>
    </row>
    <row r="336" ht="15">
      <c r="F336" s="56">
        <v>44165</v>
      </c>
    </row>
    <row r="337" ht="15">
      <c r="F337" s="56">
        <v>44166</v>
      </c>
    </row>
    <row r="338" ht="15">
      <c r="F338" s="56">
        <v>44167</v>
      </c>
    </row>
    <row r="339" ht="15">
      <c r="F339" s="56">
        <v>44168</v>
      </c>
    </row>
    <row r="340" ht="15">
      <c r="F340" s="56">
        <v>44169</v>
      </c>
    </row>
    <row r="341" ht="15">
      <c r="F341" s="56">
        <v>44170</v>
      </c>
    </row>
    <row r="342" ht="15">
      <c r="F342" s="56">
        <v>44171</v>
      </c>
    </row>
    <row r="343" ht="15">
      <c r="F343" s="56">
        <v>44172</v>
      </c>
    </row>
    <row r="344" ht="15">
      <c r="F344" s="56">
        <v>44173</v>
      </c>
    </row>
    <row r="345" ht="15">
      <c r="F345" s="56">
        <v>44174</v>
      </c>
    </row>
    <row r="346" ht="15">
      <c r="F346" s="56">
        <v>44175</v>
      </c>
    </row>
    <row r="347" ht="15">
      <c r="F347" s="56">
        <v>44176</v>
      </c>
    </row>
    <row r="348" ht="15">
      <c r="F348" s="56">
        <v>44177</v>
      </c>
    </row>
    <row r="349" ht="15">
      <c r="F349" s="56">
        <v>44178</v>
      </c>
    </row>
    <row r="350" ht="15">
      <c r="F350" s="56">
        <v>44179</v>
      </c>
    </row>
    <row r="351" ht="15">
      <c r="F351" s="56">
        <v>44180</v>
      </c>
    </row>
    <row r="352" ht="15">
      <c r="F352" s="56">
        <v>44181</v>
      </c>
    </row>
    <row r="353" ht="15">
      <c r="F353" s="56">
        <v>44182</v>
      </c>
    </row>
    <row r="354" ht="15">
      <c r="F354" s="56">
        <v>44183</v>
      </c>
    </row>
    <row r="355" ht="15">
      <c r="F355" s="56">
        <v>44184</v>
      </c>
    </row>
    <row r="356" ht="15">
      <c r="F356" s="56">
        <v>44185</v>
      </c>
    </row>
    <row r="357" ht="15">
      <c r="F357" s="56">
        <v>44186</v>
      </c>
    </row>
    <row r="358" ht="15">
      <c r="F358" s="56">
        <v>44187</v>
      </c>
    </row>
    <row r="359" ht="15">
      <c r="F359" s="56">
        <v>44188</v>
      </c>
    </row>
    <row r="360" ht="15">
      <c r="F360" s="56">
        <v>44189</v>
      </c>
    </row>
    <row r="361" ht="15">
      <c r="F361" s="56">
        <v>44190</v>
      </c>
    </row>
    <row r="362" ht="15">
      <c r="F362" s="56">
        <v>44191</v>
      </c>
    </row>
    <row r="363" ht="15">
      <c r="F363" s="56">
        <v>44192</v>
      </c>
    </row>
    <row r="364" ht="15">
      <c r="F364" s="56">
        <v>44193</v>
      </c>
    </row>
    <row r="365" ht="15">
      <c r="F365" s="56">
        <v>44194</v>
      </c>
    </row>
    <row r="366" ht="15">
      <c r="F366" s="56">
        <v>44195</v>
      </c>
    </row>
    <row r="367" ht="15">
      <c r="F367" s="56">
        <v>44196</v>
      </c>
    </row>
    <row r="368" ht="15">
      <c r="F368" s="56">
        <v>44197</v>
      </c>
    </row>
    <row r="369" ht="15">
      <c r="F369" s="56">
        <v>44198</v>
      </c>
    </row>
    <row r="370" ht="15">
      <c r="F370" s="56">
        <v>44199</v>
      </c>
    </row>
    <row r="371" ht="15">
      <c r="F371" s="56">
        <v>44200</v>
      </c>
    </row>
    <row r="372" ht="15">
      <c r="F372" s="56">
        <v>44201</v>
      </c>
    </row>
    <row r="373" ht="15">
      <c r="F373" s="56">
        <v>44202</v>
      </c>
    </row>
    <row r="374" ht="15">
      <c r="F374" s="56">
        <v>44203</v>
      </c>
    </row>
    <row r="375" ht="15">
      <c r="F375" s="56">
        <v>44204</v>
      </c>
    </row>
    <row r="376" ht="15">
      <c r="F376" s="56">
        <v>44205</v>
      </c>
    </row>
    <row r="377" ht="15">
      <c r="F377" s="56">
        <v>44206</v>
      </c>
    </row>
    <row r="378" ht="15">
      <c r="F378" s="56">
        <v>44207</v>
      </c>
    </row>
    <row r="379" ht="15">
      <c r="F379" s="56">
        <v>44208</v>
      </c>
    </row>
    <row r="380" ht="15">
      <c r="F380" s="56">
        <v>44209</v>
      </c>
    </row>
    <row r="381" ht="15">
      <c r="F381" s="56">
        <v>44210</v>
      </c>
    </row>
    <row r="382" ht="15">
      <c r="F382" s="56">
        <v>44211</v>
      </c>
    </row>
    <row r="383" ht="15">
      <c r="F383" s="56">
        <v>44212</v>
      </c>
    </row>
    <row r="384" ht="15">
      <c r="F384" s="56">
        <v>44213</v>
      </c>
    </row>
    <row r="385" ht="15">
      <c r="F385" s="56">
        <v>44214</v>
      </c>
    </row>
    <row r="386" ht="15">
      <c r="F386" s="56">
        <v>44215</v>
      </c>
    </row>
    <row r="387" ht="15">
      <c r="F387" s="56">
        <v>44216</v>
      </c>
    </row>
    <row r="388" ht="15">
      <c r="F388" s="56">
        <v>44217</v>
      </c>
    </row>
    <row r="389" ht="15">
      <c r="F389" s="56">
        <v>44218</v>
      </c>
    </row>
    <row r="390" ht="15">
      <c r="F390" s="56">
        <v>44219</v>
      </c>
    </row>
    <row r="391" ht="15">
      <c r="F391" s="56">
        <v>44220</v>
      </c>
    </row>
    <row r="392" ht="15">
      <c r="F392" s="56">
        <v>44221</v>
      </c>
    </row>
    <row r="393" ht="15">
      <c r="F393" s="56">
        <v>44222</v>
      </c>
    </row>
    <row r="394" ht="15">
      <c r="F394" s="56">
        <v>44223</v>
      </c>
    </row>
    <row r="395" ht="15">
      <c r="F395" s="56">
        <v>44224</v>
      </c>
    </row>
    <row r="396" ht="15">
      <c r="F396" s="56">
        <v>44225</v>
      </c>
    </row>
    <row r="397" ht="15">
      <c r="F397" s="56">
        <v>44226</v>
      </c>
    </row>
    <row r="398" ht="15">
      <c r="F398" s="56">
        <v>44227</v>
      </c>
    </row>
    <row r="399" ht="15">
      <c r="F399" s="56">
        <v>44228</v>
      </c>
    </row>
    <row r="400" ht="15">
      <c r="F400" s="56">
        <v>44229</v>
      </c>
    </row>
    <row r="401" ht="15">
      <c r="F401" s="56">
        <v>44230</v>
      </c>
    </row>
    <row r="402" ht="15">
      <c r="F402" s="56">
        <v>44231</v>
      </c>
    </row>
    <row r="403" ht="15">
      <c r="F403" s="56">
        <v>44232</v>
      </c>
    </row>
    <row r="404" ht="15">
      <c r="F404" s="56">
        <v>44233</v>
      </c>
    </row>
    <row r="405" ht="15">
      <c r="F405" s="56">
        <v>44234</v>
      </c>
    </row>
    <row r="406" ht="15">
      <c r="F406" s="56">
        <v>44235</v>
      </c>
    </row>
    <row r="407" ht="15">
      <c r="F407" s="56">
        <v>44236</v>
      </c>
    </row>
    <row r="408" ht="15">
      <c r="F408" s="56">
        <v>44237</v>
      </c>
    </row>
    <row r="409" ht="15">
      <c r="F409" s="56">
        <v>44238</v>
      </c>
    </row>
    <row r="410" ht="15">
      <c r="F410" s="56">
        <v>44239</v>
      </c>
    </row>
    <row r="411" ht="15">
      <c r="F411" s="56">
        <v>44240</v>
      </c>
    </row>
    <row r="412" ht="15">
      <c r="F412" s="56">
        <v>44241</v>
      </c>
    </row>
    <row r="413" ht="15">
      <c r="F413" s="56">
        <v>44242</v>
      </c>
    </row>
    <row r="414" ht="15">
      <c r="F414" s="56">
        <v>44243</v>
      </c>
    </row>
    <row r="415" ht="15">
      <c r="F415" s="56">
        <v>44244</v>
      </c>
    </row>
    <row r="416" ht="15">
      <c r="F416" s="56">
        <v>44245</v>
      </c>
    </row>
    <row r="417" ht="15">
      <c r="F417" s="56">
        <v>44246</v>
      </c>
    </row>
    <row r="418" ht="15">
      <c r="F418" s="56">
        <v>44247</v>
      </c>
    </row>
    <row r="419" ht="15">
      <c r="F419" s="56">
        <v>44248</v>
      </c>
    </row>
    <row r="420" ht="15">
      <c r="F420" s="56">
        <v>44249</v>
      </c>
    </row>
    <row r="421" ht="15">
      <c r="F421" s="56">
        <v>44250</v>
      </c>
    </row>
    <row r="422" ht="15">
      <c r="F422" s="56">
        <v>44251</v>
      </c>
    </row>
    <row r="423" ht="15">
      <c r="F423" s="56">
        <v>44252</v>
      </c>
    </row>
    <row r="424" ht="15">
      <c r="F424" s="56">
        <v>44253</v>
      </c>
    </row>
    <row r="425" ht="15">
      <c r="F425" s="56">
        <v>44254</v>
      </c>
    </row>
    <row r="426" ht="15">
      <c r="F426" s="56">
        <v>44255</v>
      </c>
    </row>
    <row r="427" ht="15">
      <c r="F427" s="56">
        <v>44256</v>
      </c>
    </row>
    <row r="428" ht="15">
      <c r="F428" s="56">
        <v>44257</v>
      </c>
    </row>
    <row r="429" ht="15">
      <c r="F429" s="56">
        <v>44258</v>
      </c>
    </row>
    <row r="430" ht="15">
      <c r="F430" s="56">
        <v>44259</v>
      </c>
    </row>
    <row r="431" ht="15">
      <c r="F431" s="56">
        <v>44260</v>
      </c>
    </row>
    <row r="432" ht="15">
      <c r="F432" s="56">
        <v>44261</v>
      </c>
    </row>
    <row r="433" ht="15">
      <c r="F433" s="56">
        <v>44262</v>
      </c>
    </row>
    <row r="434" ht="15">
      <c r="F434" s="56">
        <v>44263</v>
      </c>
    </row>
    <row r="435" ht="15">
      <c r="F435" s="56">
        <v>44264</v>
      </c>
    </row>
    <row r="436" ht="15">
      <c r="F436" s="56">
        <v>44265</v>
      </c>
    </row>
    <row r="437" ht="15">
      <c r="F437" s="56">
        <v>44266</v>
      </c>
    </row>
    <row r="438" ht="15">
      <c r="F438" s="56">
        <v>44267</v>
      </c>
    </row>
    <row r="439" ht="15">
      <c r="F439" s="56">
        <v>44268</v>
      </c>
    </row>
    <row r="440" ht="15">
      <c r="F440" s="56">
        <v>44269</v>
      </c>
    </row>
    <row r="441" ht="15">
      <c r="F441" s="56">
        <v>44270</v>
      </c>
    </row>
    <row r="442" ht="15">
      <c r="F442" s="56">
        <v>44271</v>
      </c>
    </row>
    <row r="443" ht="15">
      <c r="F443" s="56">
        <v>44272</v>
      </c>
    </row>
    <row r="444" ht="15">
      <c r="F444" s="56">
        <v>44273</v>
      </c>
    </row>
    <row r="445" ht="15">
      <c r="F445" s="56">
        <v>44274</v>
      </c>
    </row>
    <row r="446" ht="15">
      <c r="F446" s="56">
        <v>44275</v>
      </c>
    </row>
    <row r="447" ht="15">
      <c r="F447" s="56">
        <v>44276</v>
      </c>
    </row>
    <row r="448" ht="15">
      <c r="F448" s="56">
        <v>44277</v>
      </c>
    </row>
    <row r="449" ht="15">
      <c r="F449" s="56">
        <v>44278</v>
      </c>
    </row>
    <row r="450" ht="15">
      <c r="F450" s="56">
        <v>44279</v>
      </c>
    </row>
    <row r="451" ht="15">
      <c r="F451" s="56">
        <v>44280</v>
      </c>
    </row>
    <row r="452" ht="15">
      <c r="F452" s="56">
        <v>44281</v>
      </c>
    </row>
    <row r="453" ht="15">
      <c r="F453" s="56">
        <v>44282</v>
      </c>
    </row>
    <row r="454" ht="15">
      <c r="F454" s="56">
        <v>44283</v>
      </c>
    </row>
    <row r="455" ht="15">
      <c r="F455" s="56">
        <v>44284</v>
      </c>
    </row>
    <row r="456" ht="15">
      <c r="F456" s="56">
        <v>44285</v>
      </c>
    </row>
    <row r="457" ht="15">
      <c r="F457" s="56">
        <v>44286</v>
      </c>
    </row>
    <row r="458" ht="15">
      <c r="F458" s="56">
        <v>44287</v>
      </c>
    </row>
    <row r="459" ht="15">
      <c r="F459" s="56">
        <v>44288</v>
      </c>
    </row>
    <row r="460" ht="15">
      <c r="F460" s="56">
        <v>44289</v>
      </c>
    </row>
    <row r="461" ht="15">
      <c r="F461" s="56">
        <v>44290</v>
      </c>
    </row>
    <row r="462" ht="15">
      <c r="F462" s="56">
        <v>44291</v>
      </c>
    </row>
    <row r="463" ht="15">
      <c r="F463" s="56">
        <v>44292</v>
      </c>
    </row>
    <row r="464" ht="15">
      <c r="F464" s="56">
        <v>44293</v>
      </c>
    </row>
    <row r="465" ht="15">
      <c r="F465" s="56">
        <v>44294</v>
      </c>
    </row>
    <row r="466" ht="15">
      <c r="F466" s="56">
        <v>44295</v>
      </c>
    </row>
    <row r="467" ht="15">
      <c r="F467" s="56">
        <v>44296</v>
      </c>
    </row>
    <row r="468" ht="15">
      <c r="F468" s="56">
        <v>44297</v>
      </c>
    </row>
    <row r="469" ht="15">
      <c r="F469" s="56">
        <v>44298</v>
      </c>
    </row>
    <row r="470" ht="15">
      <c r="F470" s="56">
        <v>44299</v>
      </c>
    </row>
    <row r="471" ht="15">
      <c r="F471" s="56">
        <v>44300</v>
      </c>
    </row>
    <row r="472" ht="15">
      <c r="F472" s="56">
        <v>44301</v>
      </c>
    </row>
    <row r="473" ht="15">
      <c r="F473" s="56">
        <v>44302</v>
      </c>
    </row>
    <row r="474" ht="15">
      <c r="F474" s="56">
        <v>44303</v>
      </c>
    </row>
    <row r="475" ht="15">
      <c r="F475" s="56">
        <v>44304</v>
      </c>
    </row>
    <row r="476" ht="15">
      <c r="F476" s="56">
        <v>44305</v>
      </c>
    </row>
    <row r="477" ht="15">
      <c r="F477" s="56">
        <v>44306</v>
      </c>
    </row>
    <row r="478" ht="15">
      <c r="F478" s="56">
        <v>44307</v>
      </c>
    </row>
    <row r="479" ht="15">
      <c r="F479" s="56">
        <v>44308</v>
      </c>
    </row>
    <row r="480" ht="15">
      <c r="F480" s="56">
        <v>44309</v>
      </c>
    </row>
    <row r="481" ht="15">
      <c r="F481" s="56">
        <v>44310</v>
      </c>
    </row>
    <row r="482" ht="15">
      <c r="F482" s="56">
        <v>44311</v>
      </c>
    </row>
    <row r="483" ht="15">
      <c r="F483" s="56">
        <v>44312</v>
      </c>
    </row>
    <row r="484" ht="15">
      <c r="F484" s="56">
        <v>44313</v>
      </c>
    </row>
    <row r="485" ht="15">
      <c r="F485" s="56">
        <v>44314</v>
      </c>
    </row>
    <row r="486" ht="15">
      <c r="F486" s="56">
        <v>44315</v>
      </c>
    </row>
    <row r="487" ht="15">
      <c r="F487" s="56">
        <v>44316</v>
      </c>
    </row>
    <row r="488" ht="15">
      <c r="F488" s="56">
        <v>44317</v>
      </c>
    </row>
    <row r="489" ht="15">
      <c r="F489" s="56">
        <v>44318</v>
      </c>
    </row>
    <row r="490" ht="15">
      <c r="F490" s="56">
        <v>44319</v>
      </c>
    </row>
    <row r="491" ht="15">
      <c r="F491" s="56">
        <v>44320</v>
      </c>
    </row>
    <row r="492" ht="15">
      <c r="F492" s="56">
        <v>44321</v>
      </c>
    </row>
    <row r="493" ht="15">
      <c r="F493" s="56">
        <v>44322</v>
      </c>
    </row>
    <row r="494" ht="15">
      <c r="F494" s="56">
        <v>44323</v>
      </c>
    </row>
    <row r="495" ht="15">
      <c r="F495" s="56">
        <v>44324</v>
      </c>
    </row>
    <row r="496" ht="15">
      <c r="F496" s="56">
        <v>44325</v>
      </c>
    </row>
    <row r="497" ht="15">
      <c r="F497" s="56">
        <v>44326</v>
      </c>
    </row>
    <row r="498" ht="15">
      <c r="F498" s="56">
        <v>44327</v>
      </c>
    </row>
    <row r="499" ht="15">
      <c r="F499" s="56">
        <v>44328</v>
      </c>
    </row>
    <row r="500" ht="15">
      <c r="F500" s="56">
        <v>44329</v>
      </c>
    </row>
    <row r="501" ht="15">
      <c r="F501" s="56">
        <v>44330</v>
      </c>
    </row>
    <row r="502" ht="15">
      <c r="F502" s="56">
        <v>44331</v>
      </c>
    </row>
    <row r="503" ht="15">
      <c r="F503" s="56">
        <v>44332</v>
      </c>
    </row>
    <row r="504" ht="15">
      <c r="F504" s="56">
        <v>44333</v>
      </c>
    </row>
    <row r="505" ht="15">
      <c r="F505" s="56">
        <v>44334</v>
      </c>
    </row>
    <row r="506" ht="15">
      <c r="F506" s="56">
        <v>44335</v>
      </c>
    </row>
    <row r="507" ht="15">
      <c r="F507" s="56">
        <v>44336</v>
      </c>
    </row>
    <row r="508" ht="15">
      <c r="F508" s="56">
        <v>44337</v>
      </c>
    </row>
    <row r="509" ht="15">
      <c r="F509" s="56">
        <v>44338</v>
      </c>
    </row>
    <row r="510" ht="15">
      <c r="F510" s="56">
        <v>44339</v>
      </c>
    </row>
    <row r="511" ht="15">
      <c r="F511" s="56">
        <v>44340</v>
      </c>
    </row>
    <row r="512" ht="15">
      <c r="F512" s="56">
        <v>44341</v>
      </c>
    </row>
    <row r="513" ht="15">
      <c r="F513" s="56">
        <v>44342</v>
      </c>
    </row>
    <row r="514" ht="15">
      <c r="F514" s="56">
        <v>44343</v>
      </c>
    </row>
    <row r="515" ht="15">
      <c r="F515" s="56">
        <v>44344</v>
      </c>
    </row>
    <row r="516" ht="15">
      <c r="F516" s="56">
        <v>44345</v>
      </c>
    </row>
    <row r="517" ht="15">
      <c r="F517" s="56">
        <v>44346</v>
      </c>
    </row>
    <row r="518" ht="15">
      <c r="F518" s="56">
        <v>44347</v>
      </c>
    </row>
    <row r="519" ht="15">
      <c r="F519" s="56">
        <v>44348</v>
      </c>
    </row>
    <row r="520" ht="15">
      <c r="F520" s="56">
        <v>44349</v>
      </c>
    </row>
    <row r="521" ht="15">
      <c r="F521" s="56">
        <v>44350</v>
      </c>
    </row>
    <row r="522" ht="15">
      <c r="F522" s="56">
        <v>44351</v>
      </c>
    </row>
    <row r="523" ht="15">
      <c r="F523" s="56">
        <v>44352</v>
      </c>
    </row>
    <row r="524" ht="15">
      <c r="F524" s="56">
        <v>44353</v>
      </c>
    </row>
    <row r="525" ht="15">
      <c r="F525" s="56">
        <v>44354</v>
      </c>
    </row>
    <row r="526" ht="15">
      <c r="F526" s="56">
        <v>44355</v>
      </c>
    </row>
    <row r="527" ht="15">
      <c r="F527" s="56">
        <v>44356</v>
      </c>
    </row>
    <row r="528" ht="15">
      <c r="F528" s="56">
        <v>44357</v>
      </c>
    </row>
    <row r="529" ht="15">
      <c r="F529" s="56">
        <v>44358</v>
      </c>
    </row>
    <row r="530" ht="15">
      <c r="F530" s="56">
        <v>44359</v>
      </c>
    </row>
    <row r="531" ht="15">
      <c r="F531" s="56">
        <v>44360</v>
      </c>
    </row>
    <row r="532" ht="15">
      <c r="F532" s="56">
        <v>44361</v>
      </c>
    </row>
    <row r="533" ht="15">
      <c r="F533" s="56">
        <v>44362</v>
      </c>
    </row>
    <row r="534" ht="15">
      <c r="F534" s="56">
        <v>44363</v>
      </c>
    </row>
    <row r="535" ht="15">
      <c r="F535" s="56">
        <v>44364</v>
      </c>
    </row>
    <row r="536" ht="15">
      <c r="F536" s="56">
        <v>44365</v>
      </c>
    </row>
    <row r="537" ht="15">
      <c r="F537" s="56">
        <v>44366</v>
      </c>
    </row>
    <row r="538" ht="15">
      <c r="F538" s="56">
        <v>44367</v>
      </c>
    </row>
    <row r="539" ht="15">
      <c r="F539" s="56">
        <v>44368</v>
      </c>
    </row>
    <row r="540" ht="15">
      <c r="F540" s="56">
        <v>44369</v>
      </c>
    </row>
    <row r="541" ht="15">
      <c r="F541" s="56">
        <v>44370</v>
      </c>
    </row>
    <row r="542" ht="15">
      <c r="F542" s="56">
        <v>44371</v>
      </c>
    </row>
    <row r="543" ht="15">
      <c r="F543" s="56">
        <v>44372</v>
      </c>
    </row>
    <row r="544" ht="15">
      <c r="F544" s="56">
        <v>44373</v>
      </c>
    </row>
    <row r="545" ht="15">
      <c r="F545" s="56">
        <v>44374</v>
      </c>
    </row>
    <row r="546" ht="15">
      <c r="F546" s="56">
        <v>44375</v>
      </c>
    </row>
    <row r="547" ht="15">
      <c r="F547" s="56">
        <v>44376</v>
      </c>
    </row>
    <row r="548" ht="15">
      <c r="F548" s="56">
        <v>44377</v>
      </c>
    </row>
    <row r="549" ht="15">
      <c r="F549" s="56">
        <v>44378</v>
      </c>
    </row>
    <row r="550" ht="15">
      <c r="F550" s="56">
        <v>44379</v>
      </c>
    </row>
    <row r="551" ht="15">
      <c r="F551" s="56">
        <v>44380</v>
      </c>
    </row>
    <row r="552" ht="15">
      <c r="F552" s="56">
        <v>44381</v>
      </c>
    </row>
    <row r="553" ht="15">
      <c r="F553" s="56">
        <v>44382</v>
      </c>
    </row>
    <row r="554" ht="15">
      <c r="F554" s="56">
        <v>44383</v>
      </c>
    </row>
    <row r="555" ht="15">
      <c r="F555" s="56">
        <v>44384</v>
      </c>
    </row>
    <row r="556" ht="15">
      <c r="F556" s="56">
        <v>44385</v>
      </c>
    </row>
    <row r="557" ht="15">
      <c r="F557" s="56">
        <v>44386</v>
      </c>
    </row>
    <row r="558" ht="15">
      <c r="F558" s="56">
        <v>44387</v>
      </c>
    </row>
    <row r="559" ht="15">
      <c r="F559" s="56">
        <v>44388</v>
      </c>
    </row>
    <row r="560" ht="15">
      <c r="F560" s="56">
        <v>44389</v>
      </c>
    </row>
    <row r="561" ht="15">
      <c r="F561" s="56">
        <v>44390</v>
      </c>
    </row>
    <row r="562" ht="15">
      <c r="F562" s="56">
        <v>44391</v>
      </c>
    </row>
    <row r="563" ht="15">
      <c r="F563" s="56">
        <v>44392</v>
      </c>
    </row>
    <row r="564" ht="15">
      <c r="F564" s="56">
        <v>44393</v>
      </c>
    </row>
    <row r="565" ht="15">
      <c r="F565" s="56">
        <v>44394</v>
      </c>
    </row>
    <row r="566" ht="15">
      <c r="F566" s="56">
        <v>44395</v>
      </c>
    </row>
    <row r="567" ht="15">
      <c r="F567" s="56">
        <v>44396</v>
      </c>
    </row>
    <row r="568" ht="15">
      <c r="F568" s="56">
        <v>44397</v>
      </c>
    </row>
    <row r="569" ht="15">
      <c r="F569" s="56">
        <v>44398</v>
      </c>
    </row>
    <row r="570" ht="15">
      <c r="F570" s="56">
        <v>44399</v>
      </c>
    </row>
    <row r="571" ht="15">
      <c r="F571" s="56">
        <v>44400</v>
      </c>
    </row>
    <row r="572" ht="15">
      <c r="F572" s="56">
        <v>44401</v>
      </c>
    </row>
    <row r="573" ht="15">
      <c r="F573" s="56">
        <v>44402</v>
      </c>
    </row>
    <row r="574" ht="15">
      <c r="F574" s="56">
        <v>44403</v>
      </c>
    </row>
    <row r="575" ht="15">
      <c r="F575" s="56">
        <v>44404</v>
      </c>
    </row>
    <row r="576" ht="15">
      <c r="F576" s="56">
        <v>44405</v>
      </c>
    </row>
    <row r="577" ht="15">
      <c r="F577" s="56">
        <v>44406</v>
      </c>
    </row>
    <row r="578" ht="15">
      <c r="F578" s="56">
        <v>44407</v>
      </c>
    </row>
    <row r="579" ht="15">
      <c r="F579" s="56">
        <v>44408</v>
      </c>
    </row>
    <row r="580" ht="15">
      <c r="F580" s="56">
        <v>44409</v>
      </c>
    </row>
    <row r="581" ht="15">
      <c r="F581" s="56">
        <v>44410</v>
      </c>
    </row>
    <row r="582" ht="15">
      <c r="F582" s="56">
        <v>44411</v>
      </c>
    </row>
    <row r="583" ht="15">
      <c r="F583" s="56">
        <v>44412</v>
      </c>
    </row>
    <row r="584" ht="15">
      <c r="F584" s="56">
        <v>44413</v>
      </c>
    </row>
    <row r="585" ht="15">
      <c r="F585" s="56">
        <v>44414</v>
      </c>
    </row>
    <row r="586" ht="15">
      <c r="F586" s="56">
        <v>44415</v>
      </c>
    </row>
    <row r="587" ht="15">
      <c r="F587" s="56">
        <v>44416</v>
      </c>
    </row>
    <row r="588" ht="15">
      <c r="F588" s="56">
        <v>44417</v>
      </c>
    </row>
    <row r="589" ht="15">
      <c r="F589" s="56">
        <v>44418</v>
      </c>
    </row>
    <row r="590" ht="15">
      <c r="F590" s="56">
        <v>44419</v>
      </c>
    </row>
    <row r="591" ht="15">
      <c r="F591" s="56">
        <v>44420</v>
      </c>
    </row>
    <row r="592" ht="15">
      <c r="F592" s="56">
        <v>44421</v>
      </c>
    </row>
    <row r="593" ht="15">
      <c r="F593" s="56">
        <v>44422</v>
      </c>
    </row>
    <row r="594" ht="15">
      <c r="F594" s="56">
        <v>44423</v>
      </c>
    </row>
    <row r="595" ht="15">
      <c r="F595" s="56">
        <v>44424</v>
      </c>
    </row>
    <row r="596" ht="15">
      <c r="F596" s="56">
        <v>44425</v>
      </c>
    </row>
    <row r="597" ht="15">
      <c r="F597" s="56">
        <v>44426</v>
      </c>
    </row>
    <row r="598" ht="15">
      <c r="F598" s="56">
        <v>44427</v>
      </c>
    </row>
    <row r="599" ht="15">
      <c r="F599" s="56">
        <v>44428</v>
      </c>
    </row>
    <row r="600" ht="15">
      <c r="F600" s="56">
        <v>44429</v>
      </c>
    </row>
    <row r="601" ht="15">
      <c r="F601" s="56">
        <v>44430</v>
      </c>
    </row>
    <row r="602" ht="15">
      <c r="F602" s="56">
        <v>44431</v>
      </c>
    </row>
    <row r="603" ht="15">
      <c r="F603" s="56">
        <v>44432</v>
      </c>
    </row>
    <row r="604" ht="15">
      <c r="F604" s="56">
        <v>44433</v>
      </c>
    </row>
    <row r="605" ht="15">
      <c r="F605" s="56">
        <v>44434</v>
      </c>
    </row>
    <row r="606" ht="15">
      <c r="F606" s="56">
        <v>44435</v>
      </c>
    </row>
    <row r="607" ht="15">
      <c r="F607" s="56">
        <v>44436</v>
      </c>
    </row>
    <row r="608" ht="15">
      <c r="F608" s="56">
        <v>44437</v>
      </c>
    </row>
    <row r="609" ht="15">
      <c r="F609" s="56">
        <v>44438</v>
      </c>
    </row>
    <row r="610" ht="15">
      <c r="F610" s="56">
        <v>44439</v>
      </c>
    </row>
    <row r="611" ht="15">
      <c r="F611" s="56">
        <v>44440</v>
      </c>
    </row>
    <row r="612" ht="15">
      <c r="F612" s="56">
        <v>44441</v>
      </c>
    </row>
    <row r="613" ht="15">
      <c r="F613" s="56">
        <v>44442</v>
      </c>
    </row>
    <row r="614" ht="15">
      <c r="F614" s="56">
        <v>44443</v>
      </c>
    </row>
    <row r="615" ht="15">
      <c r="F615" s="56">
        <v>44444</v>
      </c>
    </row>
    <row r="616" ht="15">
      <c r="F616" s="56">
        <v>44445</v>
      </c>
    </row>
    <row r="617" ht="15">
      <c r="F617" s="56">
        <v>44446</v>
      </c>
    </row>
    <row r="618" ht="15">
      <c r="F618" s="56">
        <v>44447</v>
      </c>
    </row>
    <row r="619" ht="15">
      <c r="F619" s="56">
        <v>44448</v>
      </c>
    </row>
    <row r="620" ht="15">
      <c r="F620" s="56">
        <v>44449</v>
      </c>
    </row>
    <row r="621" ht="15">
      <c r="F621" s="56">
        <v>44450</v>
      </c>
    </row>
    <row r="622" ht="15">
      <c r="F622" s="56">
        <v>44451</v>
      </c>
    </row>
    <row r="623" ht="15">
      <c r="F623" s="56">
        <v>44452</v>
      </c>
    </row>
    <row r="624" ht="15">
      <c r="F624" s="56">
        <v>44453</v>
      </c>
    </row>
    <row r="625" ht="15">
      <c r="F625" s="56">
        <v>44454</v>
      </c>
    </row>
    <row r="626" ht="15">
      <c r="F626" s="56">
        <v>44455</v>
      </c>
    </row>
    <row r="627" ht="15">
      <c r="F627" s="56">
        <v>44456</v>
      </c>
    </row>
    <row r="628" ht="15">
      <c r="F628" s="56">
        <v>44457</v>
      </c>
    </row>
    <row r="629" ht="15">
      <c r="F629" s="56">
        <v>44458</v>
      </c>
    </row>
    <row r="630" ht="15">
      <c r="F630" s="56">
        <v>44459</v>
      </c>
    </row>
    <row r="631" ht="15">
      <c r="F631" s="56">
        <v>44460</v>
      </c>
    </row>
    <row r="632" ht="15">
      <c r="F632" s="56">
        <v>44461</v>
      </c>
    </row>
    <row r="633" ht="15">
      <c r="F633" s="56">
        <v>44462</v>
      </c>
    </row>
    <row r="634" ht="15">
      <c r="F634" s="56">
        <v>44463</v>
      </c>
    </row>
    <row r="635" ht="15">
      <c r="F635" s="56">
        <v>44464</v>
      </c>
    </row>
    <row r="636" ht="15">
      <c r="F636" s="56">
        <v>44465</v>
      </c>
    </row>
    <row r="637" ht="15">
      <c r="F637" s="56">
        <v>44466</v>
      </c>
    </row>
    <row r="638" ht="15">
      <c r="F638" s="56">
        <v>44467</v>
      </c>
    </row>
    <row r="639" ht="15">
      <c r="F639" s="56">
        <v>44468</v>
      </c>
    </row>
    <row r="640" ht="15">
      <c r="F640" s="56">
        <v>44469</v>
      </c>
    </row>
    <row r="641" ht="15">
      <c r="F641" s="56">
        <v>44470</v>
      </c>
    </row>
    <row r="642" ht="15">
      <c r="F642" s="56">
        <v>44471</v>
      </c>
    </row>
    <row r="643" ht="15">
      <c r="F643" s="56">
        <v>44472</v>
      </c>
    </row>
    <row r="644" ht="15">
      <c r="F644" s="56">
        <v>44473</v>
      </c>
    </row>
    <row r="645" ht="15">
      <c r="F645" s="56">
        <v>44474</v>
      </c>
    </row>
    <row r="646" ht="15">
      <c r="F646" s="56">
        <v>44475</v>
      </c>
    </row>
    <row r="647" ht="15">
      <c r="F647" s="56">
        <v>44476</v>
      </c>
    </row>
    <row r="648" ht="15">
      <c r="F648" s="56">
        <v>44477</v>
      </c>
    </row>
    <row r="649" ht="15">
      <c r="F649" s="56">
        <v>44478</v>
      </c>
    </row>
    <row r="650" ht="15">
      <c r="F650" s="56">
        <v>44479</v>
      </c>
    </row>
    <row r="651" ht="15">
      <c r="F651" s="56">
        <v>44480</v>
      </c>
    </row>
    <row r="652" ht="15">
      <c r="F652" s="56">
        <v>44481</v>
      </c>
    </row>
    <row r="653" ht="15">
      <c r="F653" s="56">
        <v>44482</v>
      </c>
    </row>
    <row r="654" ht="15">
      <c r="F654" s="56">
        <v>44483</v>
      </c>
    </row>
    <row r="655" ht="15">
      <c r="F655" s="56">
        <v>44484</v>
      </c>
    </row>
    <row r="656" ht="15">
      <c r="F656" s="56">
        <v>44485</v>
      </c>
    </row>
    <row r="657" ht="15">
      <c r="F657" s="56">
        <v>44486</v>
      </c>
    </row>
    <row r="658" ht="15">
      <c r="F658" s="56">
        <v>44487</v>
      </c>
    </row>
    <row r="659" ht="15">
      <c r="F659" s="56">
        <v>44488</v>
      </c>
    </row>
    <row r="660" ht="15">
      <c r="F660" s="56">
        <v>44489</v>
      </c>
    </row>
    <row r="661" ht="15">
      <c r="F661" s="56">
        <v>44490</v>
      </c>
    </row>
    <row r="662" ht="15">
      <c r="F662" s="56">
        <v>44491</v>
      </c>
    </row>
    <row r="663" ht="15">
      <c r="F663" s="56">
        <v>44492</v>
      </c>
    </row>
    <row r="664" ht="15">
      <c r="F664" s="56">
        <v>44493</v>
      </c>
    </row>
    <row r="665" ht="15">
      <c r="F665" s="56">
        <v>44494</v>
      </c>
    </row>
    <row r="666" ht="15">
      <c r="F666" s="56">
        <v>44495</v>
      </c>
    </row>
    <row r="667" ht="15">
      <c r="F667" s="56">
        <v>44496</v>
      </c>
    </row>
    <row r="668" ht="15">
      <c r="F668" s="56">
        <v>44497</v>
      </c>
    </row>
    <row r="669" ht="15">
      <c r="F669" s="56">
        <v>44498</v>
      </c>
    </row>
    <row r="670" ht="15">
      <c r="F670" s="56">
        <v>44499</v>
      </c>
    </row>
    <row r="671" ht="15">
      <c r="F671" s="56">
        <v>44500</v>
      </c>
    </row>
    <row r="672" ht="15">
      <c r="F672" s="56">
        <v>44501</v>
      </c>
    </row>
    <row r="673" ht="15">
      <c r="F673" s="56">
        <v>44502</v>
      </c>
    </row>
    <row r="674" ht="15">
      <c r="F674" s="56">
        <v>44503</v>
      </c>
    </row>
    <row r="675" ht="15">
      <c r="F675" s="56">
        <v>44504</v>
      </c>
    </row>
    <row r="676" ht="15">
      <c r="F676" s="56">
        <v>44505</v>
      </c>
    </row>
    <row r="677" ht="15">
      <c r="F677" s="56">
        <v>44506</v>
      </c>
    </row>
    <row r="678" ht="15">
      <c r="F678" s="56">
        <v>44507</v>
      </c>
    </row>
    <row r="679" ht="15">
      <c r="F679" s="56">
        <v>44508</v>
      </c>
    </row>
    <row r="680" ht="15">
      <c r="F680" s="56">
        <v>44509</v>
      </c>
    </row>
    <row r="681" ht="15">
      <c r="F681" s="56">
        <v>44510</v>
      </c>
    </row>
    <row r="682" ht="15">
      <c r="F682" s="56">
        <v>44511</v>
      </c>
    </row>
    <row r="683" ht="15">
      <c r="F683" s="56">
        <v>44512</v>
      </c>
    </row>
    <row r="684" ht="15">
      <c r="F684" s="56">
        <v>44513</v>
      </c>
    </row>
    <row r="685" ht="15">
      <c r="F685" s="56">
        <v>44514</v>
      </c>
    </row>
    <row r="686" ht="15">
      <c r="F686" s="56">
        <v>44515</v>
      </c>
    </row>
    <row r="687" ht="15">
      <c r="F687" s="56">
        <v>44516</v>
      </c>
    </row>
    <row r="688" ht="15">
      <c r="F688" s="56">
        <v>44517</v>
      </c>
    </row>
    <row r="689" ht="15">
      <c r="F689" s="56">
        <v>44518</v>
      </c>
    </row>
    <row r="690" ht="15">
      <c r="F690" s="56">
        <v>44519</v>
      </c>
    </row>
    <row r="691" ht="15">
      <c r="F691" s="56">
        <v>44520</v>
      </c>
    </row>
    <row r="692" ht="15">
      <c r="F692" s="56">
        <v>44521</v>
      </c>
    </row>
    <row r="693" ht="15">
      <c r="F693" s="56">
        <v>44522</v>
      </c>
    </row>
    <row r="694" ht="15">
      <c r="F694" s="56">
        <v>44523</v>
      </c>
    </row>
    <row r="695" ht="15">
      <c r="F695" s="56">
        <v>44524</v>
      </c>
    </row>
    <row r="696" ht="15">
      <c r="F696" s="56">
        <v>44525</v>
      </c>
    </row>
    <row r="697" ht="15">
      <c r="F697" s="56">
        <v>44526</v>
      </c>
    </row>
    <row r="698" ht="15">
      <c r="F698" s="56">
        <v>44527</v>
      </c>
    </row>
    <row r="699" ht="15">
      <c r="F699" s="56">
        <v>44528</v>
      </c>
    </row>
    <row r="700" ht="15">
      <c r="F700" s="56">
        <v>44529</v>
      </c>
    </row>
    <row r="701" ht="15">
      <c r="F701" s="56">
        <v>44530</v>
      </c>
    </row>
    <row r="702" ht="15">
      <c r="F702" s="56">
        <v>44531</v>
      </c>
    </row>
    <row r="703" ht="15">
      <c r="F703" s="56">
        <v>44532</v>
      </c>
    </row>
    <row r="704" ht="15">
      <c r="F704" s="56">
        <v>44533</v>
      </c>
    </row>
    <row r="705" ht="15">
      <c r="F705" s="56">
        <v>44534</v>
      </c>
    </row>
    <row r="706" ht="15">
      <c r="F706" s="56">
        <v>44535</v>
      </c>
    </row>
    <row r="707" ht="15">
      <c r="F707" s="56">
        <v>44536</v>
      </c>
    </row>
    <row r="708" ht="15">
      <c r="F708" s="56">
        <v>44537</v>
      </c>
    </row>
    <row r="709" ht="15">
      <c r="F709" s="56">
        <v>44538</v>
      </c>
    </row>
    <row r="710" ht="15">
      <c r="F710" s="56">
        <v>44539</v>
      </c>
    </row>
    <row r="711" ht="15">
      <c r="F711" s="56">
        <v>44540</v>
      </c>
    </row>
    <row r="712" ht="15">
      <c r="F712" s="56">
        <v>44541</v>
      </c>
    </row>
    <row r="713" ht="15">
      <c r="F713" s="56">
        <v>44542</v>
      </c>
    </row>
    <row r="714" ht="15">
      <c r="F714" s="56">
        <v>44543</v>
      </c>
    </row>
    <row r="715" ht="15">
      <c r="F715" s="56">
        <v>44544</v>
      </c>
    </row>
    <row r="716" ht="15">
      <c r="F716" s="56">
        <v>44545</v>
      </c>
    </row>
    <row r="717" ht="15">
      <c r="F717" s="56">
        <v>44546</v>
      </c>
    </row>
    <row r="718" ht="15">
      <c r="F718" s="56">
        <v>44547</v>
      </c>
    </row>
    <row r="719" ht="15">
      <c r="F719" s="56">
        <v>44548</v>
      </c>
    </row>
    <row r="720" ht="15">
      <c r="F720" s="56">
        <v>44549</v>
      </c>
    </row>
    <row r="721" ht="15">
      <c r="F721" s="56">
        <v>44550</v>
      </c>
    </row>
    <row r="722" ht="15">
      <c r="F722" s="56">
        <v>44551</v>
      </c>
    </row>
    <row r="723" ht="15">
      <c r="F723" s="56">
        <v>44552</v>
      </c>
    </row>
    <row r="724" ht="15">
      <c r="F724" s="56">
        <v>44553</v>
      </c>
    </row>
    <row r="725" ht="15">
      <c r="F725" s="56">
        <v>44554</v>
      </c>
    </row>
    <row r="726" ht="15">
      <c r="F726" s="56">
        <v>44555</v>
      </c>
    </row>
    <row r="727" ht="15">
      <c r="F727" s="56">
        <v>44556</v>
      </c>
    </row>
    <row r="728" ht="15">
      <c r="F728" s="56">
        <v>44557</v>
      </c>
    </row>
    <row r="729" ht="15">
      <c r="F729" s="56">
        <v>44558</v>
      </c>
    </row>
    <row r="730" ht="15">
      <c r="F730" s="56">
        <v>44559</v>
      </c>
    </row>
    <row r="731" ht="15">
      <c r="F731" s="56">
        <v>44560</v>
      </c>
    </row>
    <row r="732" ht="15">
      <c r="F732" s="56">
        <v>44561</v>
      </c>
    </row>
  </sheetData>
  <sheetProtection password="CA8D" sheet="1" formatRows="0"/>
  <mergeCells count="6">
    <mergeCell ref="A1:B1"/>
    <mergeCell ref="A2:C2"/>
    <mergeCell ref="A3:B3"/>
    <mergeCell ref="A4:B4"/>
    <mergeCell ref="A12:B12"/>
    <mergeCell ref="A14:B14"/>
  </mergeCells>
  <dataValidations count="5">
    <dataValidation type="list" allowBlank="1" showInputMessage="1" showErrorMessage="1" sqref="B13">
      <formula1>$E$12:$E$16</formula1>
    </dataValidation>
    <dataValidation type="list" allowBlank="1" showInputMessage="1" showErrorMessage="1" sqref="B15">
      <formula1>$F$1:$F$732</formula1>
    </dataValidation>
    <dataValidation type="list" allowBlank="1" showInputMessage="1" showErrorMessage="1" sqref="B11">
      <formula1>$E$1:$E$10</formula1>
    </dataValidation>
    <dataValidation type="list" allowBlank="1" showInputMessage="1" showErrorMessage="1" sqref="B6">
      <formula1>$D$7:$D$38</formula1>
    </dataValidation>
    <dataValidation type="whole" allowBlank="1" showInputMessage="1" showErrorMessage="1" promptTitle="Kontrola identifikátoru" prompt="Identifikátor musí mít 7 číslic" sqref="B7">
      <formula1>1000000</formula1>
      <formula2>9999999</formula2>
    </dataValidation>
  </dataValidations>
  <printOptions/>
  <pageMargins left="0.7" right="0.7" top="0.787401575" bottom="0.787401575" header="0.3" footer="0.3"/>
  <pageSetup fitToHeight="0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="80" zoomScaleNormal="80" zoomScalePageLayoutView="0" workbookViewId="0" topLeftCell="A1">
      <selection activeCell="D64" sqref="D64"/>
    </sheetView>
  </sheetViews>
  <sheetFormatPr defaultColWidth="9.140625" defaultRowHeight="15"/>
  <cols>
    <col min="1" max="1" width="68.421875" style="18" customWidth="1"/>
    <col min="2" max="2" width="35.8515625" style="18" customWidth="1"/>
    <col min="3" max="3" width="24.140625" style="18" customWidth="1"/>
    <col min="4" max="4" width="48.7109375" style="89" customWidth="1"/>
    <col min="5" max="5" width="42.28125" style="18" hidden="1" customWidth="1"/>
    <col min="6" max="6" width="23.421875" style="18" hidden="1" customWidth="1"/>
    <col min="7" max="7" width="28.00390625" style="20" customWidth="1"/>
    <col min="8" max="8" width="12.57421875" style="18" customWidth="1"/>
    <col min="9" max="9" width="101.140625" style="18" hidden="1" customWidth="1"/>
    <col min="10" max="14" width="101.140625" style="18" customWidth="1"/>
    <col min="15" max="16384" width="9.140625" style="18" customWidth="1"/>
  </cols>
  <sheetData>
    <row r="1" spans="2:7" ht="15" customHeight="1">
      <c r="B1" s="19"/>
      <c r="C1" s="19"/>
      <c r="D1" s="83" t="s">
        <v>90</v>
      </c>
      <c r="G1" s="19"/>
    </row>
    <row r="2" spans="1:7" ht="50.25" customHeight="1">
      <c r="A2" s="120" t="s">
        <v>94</v>
      </c>
      <c r="B2" s="120"/>
      <c r="C2" s="120"/>
      <c r="D2" s="120"/>
      <c r="G2" s="117" t="s">
        <v>69</v>
      </c>
    </row>
    <row r="3" spans="1:7" ht="15">
      <c r="A3" s="28"/>
      <c r="B3" s="21"/>
      <c r="C3" s="21"/>
      <c r="D3" s="84"/>
      <c r="G3" s="118"/>
    </row>
    <row r="4" spans="1:7" ht="15">
      <c r="A4" s="125" t="s">
        <v>49</v>
      </c>
      <c r="B4" s="126"/>
      <c r="C4" s="126"/>
      <c r="D4" s="127"/>
      <c r="G4" s="118"/>
    </row>
    <row r="5" spans="1:7" ht="30.75" customHeight="1">
      <c r="A5" s="128" t="s">
        <v>95</v>
      </c>
      <c r="B5" s="129"/>
      <c r="C5" s="129"/>
      <c r="D5" s="130"/>
      <c r="G5" s="118"/>
    </row>
    <row r="6" spans="1:7" ht="18" customHeight="1">
      <c r="A6" s="28"/>
      <c r="B6" s="21"/>
      <c r="C6" s="21"/>
      <c r="D6" s="85"/>
      <c r="G6" s="118"/>
    </row>
    <row r="7" spans="1:9" ht="45" customHeight="1">
      <c r="A7" s="45" t="s">
        <v>2</v>
      </c>
      <c r="B7" s="46"/>
      <c r="C7" s="47"/>
      <c r="D7" s="86">
        <f>'příloha č.1'!B5</f>
        <v>0</v>
      </c>
      <c r="E7" s="18" t="s">
        <v>51</v>
      </c>
      <c r="F7" s="18" t="s">
        <v>81</v>
      </c>
      <c r="G7" s="30"/>
      <c r="I7" s="86">
        <f>IF('příloha č.1'!G5="",'příloha č.1'!G5,"Není vyplňeno v příloze č.1")</f>
        <v>0</v>
      </c>
    </row>
    <row r="8" spans="1:7" ht="48.75" customHeight="1">
      <c r="A8" s="45" t="s">
        <v>50</v>
      </c>
      <c r="B8" s="46"/>
      <c r="C8" s="47"/>
      <c r="D8" s="86">
        <f>'příloha č.1'!B6</f>
        <v>0</v>
      </c>
      <c r="E8" s="18" t="s">
        <v>35</v>
      </c>
      <c r="F8" s="18" t="s">
        <v>82</v>
      </c>
      <c r="G8" s="34" t="s">
        <v>70</v>
      </c>
    </row>
    <row r="9" spans="1:7" ht="48.75" customHeight="1">
      <c r="A9" s="45" t="s">
        <v>83</v>
      </c>
      <c r="B9" s="46"/>
      <c r="C9" s="47"/>
      <c r="D9" s="87"/>
      <c r="E9" s="18" t="s">
        <v>37</v>
      </c>
      <c r="G9" s="34" t="s">
        <v>70</v>
      </c>
    </row>
    <row r="10" spans="1:7" ht="48.75" customHeight="1">
      <c r="A10" s="45" t="s">
        <v>84</v>
      </c>
      <c r="B10" s="46"/>
      <c r="C10" s="47"/>
      <c r="D10" s="87"/>
      <c r="E10" s="18" t="s">
        <v>39</v>
      </c>
      <c r="G10" s="34" t="s">
        <v>70</v>
      </c>
    </row>
    <row r="11" spans="1:7" ht="15" customHeight="1">
      <c r="A11" s="45" t="s">
        <v>85</v>
      </c>
      <c r="B11" s="46"/>
      <c r="C11" s="47"/>
      <c r="D11" s="90">
        <f>'příloha č.1'!B7</f>
        <v>0</v>
      </c>
      <c r="E11" s="18" t="s">
        <v>40</v>
      </c>
      <c r="G11" s="30"/>
    </row>
    <row r="12" spans="1:7" ht="15" customHeight="1">
      <c r="A12" s="45" t="s">
        <v>1</v>
      </c>
      <c r="B12" s="46"/>
      <c r="C12" s="47"/>
      <c r="D12" s="90">
        <f>'příloha č.1'!B8</f>
        <v>0</v>
      </c>
      <c r="E12" s="18" t="s">
        <v>41</v>
      </c>
      <c r="G12" s="30"/>
    </row>
    <row r="13" spans="1:7" ht="15" customHeight="1">
      <c r="A13" s="29"/>
      <c r="B13" s="25"/>
      <c r="C13" s="26"/>
      <c r="D13" s="88"/>
      <c r="E13" s="18" t="s">
        <v>52</v>
      </c>
      <c r="G13" s="30"/>
    </row>
    <row r="14" spans="1:7" ht="110.25" customHeight="1">
      <c r="A14" s="121" t="s">
        <v>140</v>
      </c>
      <c r="B14" s="121"/>
      <c r="C14" s="23" t="s">
        <v>92</v>
      </c>
      <c r="D14" s="24"/>
      <c r="E14" s="18" t="s">
        <v>42</v>
      </c>
      <c r="G14" s="31"/>
    </row>
    <row r="15" spans="1:7" ht="20.25" customHeight="1">
      <c r="A15" s="29"/>
      <c r="B15" s="25"/>
      <c r="C15" s="26"/>
      <c r="D15" s="88"/>
      <c r="E15" s="18" t="s">
        <v>53</v>
      </c>
      <c r="G15" s="30"/>
    </row>
    <row r="16" spans="1:7" ht="60" customHeight="1">
      <c r="A16" s="122" t="s">
        <v>100</v>
      </c>
      <c r="B16" s="121"/>
      <c r="C16" s="23" t="s">
        <v>93</v>
      </c>
      <c r="D16" s="24"/>
      <c r="E16" s="18" t="s">
        <v>54</v>
      </c>
      <c r="G16" s="31" t="str">
        <f>IF(D8="týdenní stacionáře",IF(260&gt;=D16,"VYPLŇTE","chybná hodnota - služba týdenní stacionář není poskytována o víkendech"),IF(D8&lt;&gt;"týdenní stacionář","-","-"))</f>
        <v>-</v>
      </c>
    </row>
    <row r="17" spans="1:7" ht="17.25" customHeight="1">
      <c r="A17" s="29"/>
      <c r="B17" s="25"/>
      <c r="C17" s="26"/>
      <c r="D17" s="88"/>
      <c r="E17" s="18" t="s">
        <v>55</v>
      </c>
      <c r="G17" s="30"/>
    </row>
    <row r="18" spans="1:7" ht="15" customHeight="1">
      <c r="A18" s="114" t="s">
        <v>155</v>
      </c>
      <c r="B18" s="40" t="s">
        <v>74</v>
      </c>
      <c r="C18" s="115" t="s">
        <v>4</v>
      </c>
      <c r="D18" s="116"/>
      <c r="E18" s="18" t="s">
        <v>56</v>
      </c>
      <c r="G18" s="111"/>
    </row>
    <row r="19" spans="1:7" ht="15" customHeight="1">
      <c r="A19" s="114"/>
      <c r="B19" s="44" t="s">
        <v>72</v>
      </c>
      <c r="C19" s="115"/>
      <c r="D19" s="116"/>
      <c r="E19" s="18" t="s">
        <v>57</v>
      </c>
      <c r="G19" s="112"/>
    </row>
    <row r="20" spans="1:7" ht="15" customHeight="1">
      <c r="A20" s="114"/>
      <c r="B20" s="44" t="s">
        <v>73</v>
      </c>
      <c r="C20" s="115"/>
      <c r="D20" s="116"/>
      <c r="E20" s="18" t="s">
        <v>58</v>
      </c>
      <c r="G20" s="113"/>
    </row>
    <row r="21" spans="1:7" ht="15" customHeight="1">
      <c r="A21" s="29"/>
      <c r="B21" s="25"/>
      <c r="C21" s="26"/>
      <c r="D21" s="88"/>
      <c r="E21" s="18" t="s">
        <v>59</v>
      </c>
      <c r="G21" s="30"/>
    </row>
    <row r="22" spans="1:7" ht="15" customHeight="1">
      <c r="A22" s="114" t="s">
        <v>156</v>
      </c>
      <c r="B22" s="40" t="s">
        <v>75</v>
      </c>
      <c r="C22" s="115" t="s">
        <v>4</v>
      </c>
      <c r="D22" s="116"/>
      <c r="E22" s="18" t="s">
        <v>31</v>
      </c>
      <c r="G22" s="111"/>
    </row>
    <row r="23" spans="1:7" ht="15" customHeight="1">
      <c r="A23" s="114"/>
      <c r="B23" s="44" t="s">
        <v>72</v>
      </c>
      <c r="C23" s="115"/>
      <c r="D23" s="116"/>
      <c r="E23" s="18" t="s">
        <v>16</v>
      </c>
      <c r="G23" s="112"/>
    </row>
    <row r="24" spans="1:7" ht="15" customHeight="1">
      <c r="A24" s="114"/>
      <c r="B24" s="44" t="s">
        <v>73</v>
      </c>
      <c r="C24" s="115"/>
      <c r="D24" s="116"/>
      <c r="E24" s="18" t="s">
        <v>21</v>
      </c>
      <c r="G24" s="113"/>
    </row>
    <row r="25" spans="1:7" ht="15" customHeight="1">
      <c r="A25" s="29"/>
      <c r="B25" s="25"/>
      <c r="C25" s="26"/>
      <c r="D25" s="88"/>
      <c r="E25" s="18" t="s">
        <v>29</v>
      </c>
      <c r="G25" s="30"/>
    </row>
    <row r="26" spans="1:7" ht="15" customHeight="1">
      <c r="A26" s="114" t="s">
        <v>155</v>
      </c>
      <c r="B26" s="40" t="s">
        <v>76</v>
      </c>
      <c r="C26" s="115" t="s">
        <v>4</v>
      </c>
      <c r="D26" s="116"/>
      <c r="E26" s="18" t="s">
        <v>28</v>
      </c>
      <c r="G26" s="111"/>
    </row>
    <row r="27" spans="1:7" ht="15" customHeight="1">
      <c r="A27" s="114"/>
      <c r="B27" s="44" t="s">
        <v>72</v>
      </c>
      <c r="C27" s="115"/>
      <c r="D27" s="116"/>
      <c r="E27" s="18" t="s">
        <v>60</v>
      </c>
      <c r="G27" s="112"/>
    </row>
    <row r="28" spans="1:7" ht="15" customHeight="1">
      <c r="A28" s="114"/>
      <c r="B28" s="44" t="s">
        <v>73</v>
      </c>
      <c r="C28" s="115"/>
      <c r="D28" s="116"/>
      <c r="E28" s="18" t="s">
        <v>61</v>
      </c>
      <c r="G28" s="113"/>
    </row>
    <row r="29" spans="1:7" ht="15" customHeight="1">
      <c r="A29" s="41"/>
      <c r="B29" s="42"/>
      <c r="C29" s="43"/>
      <c r="D29" s="88"/>
      <c r="E29" s="18" t="s">
        <v>62</v>
      </c>
      <c r="G29" s="30"/>
    </row>
    <row r="30" spans="1:7" ht="15" customHeight="1">
      <c r="A30" s="114" t="s">
        <v>157</v>
      </c>
      <c r="B30" s="40" t="s">
        <v>77</v>
      </c>
      <c r="C30" s="115" t="s">
        <v>4</v>
      </c>
      <c r="D30" s="116"/>
      <c r="E30" s="18" t="s">
        <v>63</v>
      </c>
      <c r="G30" s="111"/>
    </row>
    <row r="31" spans="1:7" ht="15" customHeight="1">
      <c r="A31" s="114"/>
      <c r="B31" s="44" t="s">
        <v>72</v>
      </c>
      <c r="C31" s="115"/>
      <c r="D31" s="116"/>
      <c r="E31" s="18" t="s">
        <v>64</v>
      </c>
      <c r="G31" s="112"/>
    </row>
    <row r="32" spans="1:7" ht="15" customHeight="1">
      <c r="A32" s="114"/>
      <c r="B32" s="44" t="s">
        <v>73</v>
      </c>
      <c r="C32" s="115"/>
      <c r="D32" s="116"/>
      <c r="E32" s="18" t="s">
        <v>65</v>
      </c>
      <c r="G32" s="113"/>
    </row>
    <row r="33" spans="1:7" ht="15" customHeight="1">
      <c r="A33" s="29"/>
      <c r="B33" s="25"/>
      <c r="C33" s="26"/>
      <c r="D33" s="88"/>
      <c r="E33" s="18" t="s">
        <v>66</v>
      </c>
      <c r="G33" s="30"/>
    </row>
    <row r="34" spans="1:7" ht="31.5" customHeight="1">
      <c r="A34" s="51" t="s">
        <v>158</v>
      </c>
      <c r="B34" s="49"/>
      <c r="C34" s="50"/>
      <c r="D34" s="27">
        <f>D18+D22+D26+D30</f>
        <v>0</v>
      </c>
      <c r="E34" s="18" t="s">
        <v>71</v>
      </c>
      <c r="G34" s="32"/>
    </row>
    <row r="35" spans="1:7" ht="15" customHeight="1">
      <c r="A35" s="29"/>
      <c r="B35" s="25"/>
      <c r="C35" s="26"/>
      <c r="D35" s="88"/>
      <c r="E35" s="18" t="s">
        <v>67</v>
      </c>
      <c r="G35" s="30"/>
    </row>
    <row r="36" spans="1:7" ht="15" customHeight="1">
      <c r="A36" s="114" t="s">
        <v>99</v>
      </c>
      <c r="B36" s="40" t="s">
        <v>74</v>
      </c>
      <c r="C36" s="115" t="s">
        <v>4</v>
      </c>
      <c r="D36" s="116"/>
      <c r="E36" s="18" t="s">
        <v>24</v>
      </c>
      <c r="G36" s="111"/>
    </row>
    <row r="37" spans="1:7" ht="15" customHeight="1">
      <c r="A37" s="114"/>
      <c r="B37" s="44" t="s">
        <v>72</v>
      </c>
      <c r="C37" s="115"/>
      <c r="D37" s="116"/>
      <c r="E37" s="18" t="s">
        <v>68</v>
      </c>
      <c r="G37" s="112"/>
    </row>
    <row r="38" spans="1:7" ht="15" customHeight="1">
      <c r="A38" s="114"/>
      <c r="B38" s="44" t="s">
        <v>73</v>
      </c>
      <c r="C38" s="115"/>
      <c r="D38" s="116"/>
      <c r="E38" s="18" t="s">
        <v>38</v>
      </c>
      <c r="G38" s="113"/>
    </row>
    <row r="39" spans="1:7" ht="15" customHeight="1">
      <c r="A39" s="29"/>
      <c r="B39" s="25"/>
      <c r="C39" s="26"/>
      <c r="D39" s="88"/>
      <c r="G39" s="30"/>
    </row>
    <row r="40" spans="1:7" ht="15" customHeight="1">
      <c r="A40" s="114" t="s">
        <v>98</v>
      </c>
      <c r="B40" s="40" t="s">
        <v>75</v>
      </c>
      <c r="C40" s="115" t="s">
        <v>4</v>
      </c>
      <c r="D40" s="116"/>
      <c r="G40" s="111"/>
    </row>
    <row r="41" spans="1:7" ht="15" customHeight="1">
      <c r="A41" s="114"/>
      <c r="B41" s="44" t="s">
        <v>72</v>
      </c>
      <c r="C41" s="115"/>
      <c r="D41" s="116"/>
      <c r="G41" s="112"/>
    </row>
    <row r="42" spans="1:7" ht="15" customHeight="1">
      <c r="A42" s="114"/>
      <c r="B42" s="44" t="s">
        <v>73</v>
      </c>
      <c r="C42" s="115"/>
      <c r="D42" s="116"/>
      <c r="G42" s="113"/>
    </row>
    <row r="43" spans="1:7" ht="15" customHeight="1">
      <c r="A43" s="29"/>
      <c r="B43" s="25"/>
      <c r="C43" s="26"/>
      <c r="D43" s="88"/>
      <c r="G43" s="30"/>
    </row>
    <row r="44" spans="1:7" ht="15" customHeight="1">
      <c r="A44" s="114" t="s">
        <v>98</v>
      </c>
      <c r="B44" s="40" t="s">
        <v>76</v>
      </c>
      <c r="C44" s="115" t="s">
        <v>4</v>
      </c>
      <c r="D44" s="116"/>
      <c r="G44" s="111"/>
    </row>
    <row r="45" spans="1:7" ht="15" customHeight="1">
      <c r="A45" s="114"/>
      <c r="B45" s="44" t="s">
        <v>72</v>
      </c>
      <c r="C45" s="115"/>
      <c r="D45" s="116"/>
      <c r="G45" s="112"/>
    </row>
    <row r="46" spans="1:7" ht="15" customHeight="1">
      <c r="A46" s="114"/>
      <c r="B46" s="44" t="s">
        <v>73</v>
      </c>
      <c r="C46" s="115"/>
      <c r="D46" s="116"/>
      <c r="G46" s="113"/>
    </row>
    <row r="47" spans="1:7" ht="15" customHeight="1">
      <c r="A47" s="29"/>
      <c r="B47" s="25"/>
      <c r="C47" s="26"/>
      <c r="D47" s="88"/>
      <c r="G47" s="30"/>
    </row>
    <row r="48" spans="1:7" ht="15" customHeight="1">
      <c r="A48" s="114" t="s">
        <v>98</v>
      </c>
      <c r="B48" s="40" t="s">
        <v>77</v>
      </c>
      <c r="C48" s="115" t="s">
        <v>4</v>
      </c>
      <c r="D48" s="116"/>
      <c r="G48" s="111"/>
    </row>
    <row r="49" spans="1:7" ht="15" customHeight="1">
      <c r="A49" s="114"/>
      <c r="B49" s="44" t="s">
        <v>72</v>
      </c>
      <c r="C49" s="115"/>
      <c r="D49" s="116"/>
      <c r="G49" s="112"/>
    </row>
    <row r="50" spans="1:7" ht="15" customHeight="1">
      <c r="A50" s="114"/>
      <c r="B50" s="44" t="s">
        <v>73</v>
      </c>
      <c r="C50" s="115"/>
      <c r="D50" s="116"/>
      <c r="G50" s="113"/>
    </row>
    <row r="51" spans="1:7" ht="18" customHeight="1">
      <c r="A51" s="29"/>
      <c r="B51" s="25"/>
      <c r="C51" s="26"/>
      <c r="D51" s="88"/>
      <c r="G51" s="30"/>
    </row>
    <row r="52" spans="1:7" ht="32.25" customHeight="1">
      <c r="A52" s="131" t="s">
        <v>97</v>
      </c>
      <c r="B52" s="132"/>
      <c r="C52" s="133"/>
      <c r="D52" s="27">
        <f>D36+D40+D44+D48</f>
        <v>0</v>
      </c>
      <c r="G52" s="33"/>
    </row>
    <row r="53" spans="1:7" ht="18" customHeight="1">
      <c r="A53" s="29"/>
      <c r="B53" s="25"/>
      <c r="C53" s="26"/>
      <c r="D53" s="88"/>
      <c r="G53" s="30"/>
    </row>
    <row r="54" spans="1:7" ht="28.5" customHeight="1">
      <c r="A54" s="122" t="s">
        <v>78</v>
      </c>
      <c r="B54" s="121"/>
      <c r="C54" s="23" t="s">
        <v>3</v>
      </c>
      <c r="D54" s="38"/>
      <c r="G54" s="34"/>
    </row>
    <row r="55" spans="1:7" ht="18" customHeight="1">
      <c r="A55" s="29"/>
      <c r="B55" s="25"/>
      <c r="C55" s="26"/>
      <c r="D55" s="88"/>
      <c r="G55" s="30"/>
    </row>
    <row r="56" spans="1:7" ht="46.5" customHeight="1" hidden="1">
      <c r="A56" s="122" t="s">
        <v>101</v>
      </c>
      <c r="B56" s="121"/>
      <c r="C56" s="23" t="s">
        <v>5</v>
      </c>
      <c r="D56" s="39"/>
      <c r="G56" s="34"/>
    </row>
    <row r="57" spans="1:7" ht="18" customHeight="1">
      <c r="A57" s="29"/>
      <c r="B57" s="25"/>
      <c r="C57" s="26"/>
      <c r="D57" s="88"/>
      <c r="G57" s="30"/>
    </row>
    <row r="58" spans="1:7" ht="62.25" customHeight="1">
      <c r="A58" s="123" t="s">
        <v>87</v>
      </c>
      <c r="B58" s="124"/>
      <c r="C58" s="36" t="s">
        <v>0</v>
      </c>
      <c r="D58" s="24"/>
      <c r="G58" s="37" t="s">
        <v>86</v>
      </c>
    </row>
    <row r="59" spans="1:7" ht="18.75" customHeight="1">
      <c r="A59" s="29"/>
      <c r="B59" s="25"/>
      <c r="C59" s="26"/>
      <c r="G59" s="30"/>
    </row>
    <row r="60" spans="1:7" ht="45.75" customHeight="1">
      <c r="A60" s="123" t="s">
        <v>89</v>
      </c>
      <c r="B60" s="124"/>
      <c r="C60" s="36" t="s">
        <v>0</v>
      </c>
      <c r="D60" s="24"/>
      <c r="G60" s="37" t="s">
        <v>79</v>
      </c>
    </row>
    <row r="61" spans="1:7" ht="15.75" customHeight="1">
      <c r="A61" s="29"/>
      <c r="B61" s="25"/>
      <c r="C61" s="26"/>
      <c r="D61" s="88"/>
      <c r="G61" s="30"/>
    </row>
    <row r="62" spans="1:7" ht="59.25" customHeight="1">
      <c r="A62" s="114" t="s">
        <v>88</v>
      </c>
      <c r="B62" s="114"/>
      <c r="C62" s="48" t="s">
        <v>0</v>
      </c>
      <c r="D62" s="87"/>
      <c r="G62" s="34" t="s">
        <v>80</v>
      </c>
    </row>
    <row r="63" spans="1:7" ht="15.75" customHeight="1">
      <c r="A63" s="29"/>
      <c r="B63" s="25"/>
      <c r="C63" s="26"/>
      <c r="D63" s="88"/>
      <c r="G63" s="30"/>
    </row>
    <row r="64" spans="1:7" ht="99.75" customHeight="1">
      <c r="A64" s="119" t="s">
        <v>96</v>
      </c>
      <c r="B64" s="119"/>
      <c r="C64" s="119"/>
      <c r="D64" s="87"/>
      <c r="G64" s="35"/>
    </row>
    <row r="66" spans="1:2" ht="15">
      <c r="A66" s="74"/>
      <c r="B66" s="72" t="s">
        <v>154</v>
      </c>
    </row>
  </sheetData>
  <sheetProtection password="CA8D" sheet="1" formatRows="0"/>
  <mergeCells count="45">
    <mergeCell ref="A56:B56"/>
    <mergeCell ref="A58:B58"/>
    <mergeCell ref="A60:B60"/>
    <mergeCell ref="A62:B62"/>
    <mergeCell ref="A4:D4"/>
    <mergeCell ref="A5:D5"/>
    <mergeCell ref="D26:D28"/>
    <mergeCell ref="A52:C52"/>
    <mergeCell ref="A2:D2"/>
    <mergeCell ref="A14:B14"/>
    <mergeCell ref="A16:B16"/>
    <mergeCell ref="A54:B54"/>
    <mergeCell ref="A44:A46"/>
    <mergeCell ref="C44:C46"/>
    <mergeCell ref="D44:D46"/>
    <mergeCell ref="A36:A38"/>
    <mergeCell ref="C36:C38"/>
    <mergeCell ref="D36:D38"/>
    <mergeCell ref="G44:G46"/>
    <mergeCell ref="A48:A50"/>
    <mergeCell ref="C48:C50"/>
    <mergeCell ref="D48:D50"/>
    <mergeCell ref="G48:G50"/>
    <mergeCell ref="G30:G32"/>
    <mergeCell ref="G36:G38"/>
    <mergeCell ref="A40:A42"/>
    <mergeCell ref="C40:C42"/>
    <mergeCell ref="D40:D42"/>
    <mergeCell ref="G40:G42"/>
    <mergeCell ref="G2:G6"/>
    <mergeCell ref="A64:C64"/>
    <mergeCell ref="A18:A20"/>
    <mergeCell ref="C18:C20"/>
    <mergeCell ref="D18:D20"/>
    <mergeCell ref="G18:G20"/>
    <mergeCell ref="A22:A24"/>
    <mergeCell ref="C22:C24"/>
    <mergeCell ref="D22:D24"/>
    <mergeCell ref="G22:G24"/>
    <mergeCell ref="A26:A28"/>
    <mergeCell ref="C26:C28"/>
    <mergeCell ref="G26:G28"/>
    <mergeCell ref="A30:A32"/>
    <mergeCell ref="C30:C32"/>
    <mergeCell ref="D30:D32"/>
  </mergeCells>
  <conditionalFormatting sqref="D14">
    <cfRule type="expression" priority="14" dxfId="185">
      <formula>AND($D$8="sociálně terapeutické dílny",$D$10="ANO")</formula>
    </cfRule>
    <cfRule type="expression" priority="226" dxfId="186">
      <formula>$D$8="intervenční centra"</formula>
    </cfRule>
    <cfRule type="expression" priority="227" dxfId="186">
      <formula>$D$8="tísňová péče"</formula>
    </cfRule>
    <cfRule type="expression" priority="228" dxfId="186">
      <formula>$D$8="denní stacionáře"</formula>
    </cfRule>
    <cfRule type="expression" priority="229" dxfId="185">
      <formula>AND($D$8="odlehčovací služby",$D$10="ANO")</formula>
    </cfRule>
    <cfRule type="expression" priority="230" dxfId="185">
      <formula>$D$8="centra denních služeb"</formula>
    </cfRule>
    <cfRule type="expression" priority="231" dxfId="185">
      <formula>$D$8="podpora samostatného bydlení"</formula>
    </cfRule>
    <cfRule type="expression" priority="232" dxfId="185">
      <formula>$D$8="průvodcovské a předčitatelské služby"</formula>
    </cfRule>
    <cfRule type="expression" priority="233" dxfId="185">
      <formula>$D$8="pečovatelská služba"</formula>
    </cfRule>
    <cfRule type="expression" priority="234" dxfId="185">
      <formula>$D$8="osobní asistence"</formula>
    </cfRule>
    <cfRule type="expression" priority="235" dxfId="185">
      <formula>AND($D$8="sociální rehabilitace",$D$10="ANO")</formula>
    </cfRule>
    <cfRule type="expression" priority="238" dxfId="185">
      <formula>AND($D$8="služby následné péče",$D$10="ANO")</formula>
    </cfRule>
    <cfRule type="expression" priority="239" dxfId="185">
      <formula>$D$8="intervenční centra"</formula>
    </cfRule>
    <cfRule type="expression" priority="240" dxfId="185">
      <formula>$D$8="nízkoprahová zařízení pro děti a mládež"</formula>
    </cfRule>
    <cfRule type="expression" priority="241" dxfId="185">
      <formula>$D$8="nízkoprahová denní centra"</formula>
    </cfRule>
    <cfRule type="expression" priority="242" dxfId="185">
      <formula>$D$8="kontaktní centra"</formula>
    </cfRule>
    <cfRule type="expression" priority="243" dxfId="185">
      <formula>$D$8="terénní programy"</formula>
    </cfRule>
    <cfRule type="expression" priority="244" dxfId="185">
      <formula>$D$8="sociálně aktivizační služby pro seniory a osoby se zdravotním postižením"</formula>
    </cfRule>
    <cfRule type="expression" priority="245" dxfId="185">
      <formula>$D$8="sociálně aktivizační služby pro rodiny s dětmi"</formula>
    </cfRule>
    <cfRule type="expression" priority="246" dxfId="185">
      <formula>$D$8="krizová pomoc"</formula>
    </cfRule>
    <cfRule type="expression" priority="247" dxfId="185">
      <formula>$D$8="tlumočnické služby"</formula>
    </cfRule>
    <cfRule type="expression" priority="249" dxfId="185">
      <formula>$D$8="telefonická krizová pomoc"</formula>
    </cfRule>
    <cfRule type="expression" priority="250" dxfId="185">
      <formula>$D$8="raná péče"</formula>
    </cfRule>
    <cfRule type="expression" priority="251" dxfId="185">
      <formula>$D$8="odborné sociální poradenství"</formula>
    </cfRule>
    <cfRule type="cellIs" priority="259" dxfId="187" operator="notBetween">
      <formula>0</formula>
      <formula>12</formula>
    </cfRule>
  </conditionalFormatting>
  <conditionalFormatting sqref="D16">
    <cfRule type="expression" priority="3" dxfId="185">
      <formula>AND($D$8="sociálně terapeutické dílny",$D$9="ANO")</formula>
    </cfRule>
    <cfRule type="expression" priority="9" dxfId="185">
      <formula>AND($D$8="sociální rehabilitace",$D$9="ANO")</formula>
    </cfRule>
    <cfRule type="expression" priority="180" dxfId="185">
      <formula>$D$8="týdenní stacionáře"</formula>
    </cfRule>
    <cfRule type="expression" priority="182" dxfId="185">
      <formula>$D$8="terapeutické komunity"</formula>
    </cfRule>
    <cfRule type="expression" priority="183" dxfId="185">
      <formula>AND($D$8="služby následné péče",$D$9="ANO")</formula>
    </cfRule>
    <cfRule type="expression" priority="184" dxfId="185">
      <formula>AND($D$8="odlehčovací služby",$D$9="ANO")</formula>
    </cfRule>
    <cfRule type="expression" priority="185" dxfId="185">
      <formula>$D$8="noclehárny"</formula>
    </cfRule>
    <cfRule type="expression" priority="186" dxfId="185">
      <formula>$D$8="chráněné bydlení"</formula>
    </cfRule>
    <cfRule type="expression" priority="187" dxfId="185">
      <formula>$D$8="domy na půl cesty"</formula>
    </cfRule>
    <cfRule type="expression" priority="188" dxfId="185">
      <formula>$D$8="domovy se zvláštním režimem"</formula>
    </cfRule>
    <cfRule type="expression" priority="189" dxfId="185">
      <formula>$D$8="domovy pro seniory"</formula>
    </cfRule>
    <cfRule type="expression" priority="190" dxfId="185">
      <formula>$D$8="domovy pro osoby se zdravotním postižením"</formula>
    </cfRule>
    <cfRule type="expression" priority="256" dxfId="186">
      <formula>$D$8="azylové domy"</formula>
    </cfRule>
    <cfRule type="cellIs" priority="258" dxfId="187" operator="notBetween">
      <formula>0</formula>
      <formula>365</formula>
    </cfRule>
  </conditionalFormatting>
  <conditionalFormatting sqref="A16:C16">
    <cfRule type="expression" priority="4" dxfId="188">
      <formula>AND($D$8="sociálně terapeutické dílny",$D$9="ANO")</formula>
    </cfRule>
    <cfRule type="expression" priority="10" dxfId="188">
      <formula>AND($D$8="sociální rehabilitace",$D$9="ANO")</formula>
    </cfRule>
    <cfRule type="expression" priority="15" dxfId="188">
      <formula>AND($D$8="služby následné péče",$D$9="ANO")</formula>
    </cfRule>
    <cfRule type="expression" priority="191" dxfId="188">
      <formula>$D$8="týdenní stacionáře"</formula>
    </cfRule>
    <cfRule type="expression" priority="193" dxfId="188">
      <formula>$D$8="terapeutické komunity"</formula>
    </cfRule>
    <cfRule type="expression" priority="194" dxfId="188">
      <formula>AND($D$8="odlehčovací služby",$D$9="ANO")</formula>
    </cfRule>
    <cfRule type="expression" priority="195" dxfId="188">
      <formula>$D$8="noclehárny"</formula>
    </cfRule>
    <cfRule type="expression" priority="196" dxfId="188">
      <formula>$D$8="chráněné bydlení"</formula>
    </cfRule>
    <cfRule type="expression" priority="197" dxfId="188">
      <formula>$D$8="domy na půl cesty"</formula>
    </cfRule>
    <cfRule type="expression" priority="198" dxfId="188">
      <formula>$D$8="domovy se zvláštním režimem"</formula>
    </cfRule>
    <cfRule type="expression" priority="199" dxfId="188">
      <formula>$D$8="domovy pro seniory"</formula>
    </cfRule>
    <cfRule type="expression" priority="200" dxfId="188">
      <formula>$D$8="domovy pro osoby se zdravotním postižením"</formula>
    </cfRule>
    <cfRule type="expression" priority="201" dxfId="188">
      <formula>$D$8="azylové domy"</formula>
    </cfRule>
    <cfRule type="expression" priority="225" dxfId="188">
      <formula>$D$8="azylové domy"</formula>
    </cfRule>
  </conditionalFormatting>
  <conditionalFormatting sqref="A14:C14">
    <cfRule type="expression" priority="202" dxfId="188">
      <formula>$D$8="tísňová péče"</formula>
    </cfRule>
    <cfRule type="expression" priority="203" dxfId="188">
      <formula>$D$8="denní stacionáře"</formula>
    </cfRule>
    <cfRule type="expression" priority="204" dxfId="188">
      <formula>$D$8="centra denních služeb"</formula>
    </cfRule>
    <cfRule type="expression" priority="205" dxfId="188">
      <formula>AND($D$8="odlehčovací služby",$D$10="ANO")</formula>
    </cfRule>
    <cfRule type="expression" priority="206" dxfId="188">
      <formula>$D$8="podpora samostatného bydlení"</formula>
    </cfRule>
    <cfRule type="expression" priority="207" dxfId="188">
      <formula>$D$8="průvodcovské a předčitatelské služby"</formula>
    </cfRule>
    <cfRule type="expression" priority="208" dxfId="188">
      <formula>$D$8="pečovatelská služba"</formula>
    </cfRule>
    <cfRule type="expression" priority="209" dxfId="188">
      <formula>$D$8="osobní asistence"</formula>
    </cfRule>
    <cfRule type="expression" priority="210" dxfId="188">
      <formula>AND($D$8="sociální rehabilitace",$D$10="ANO")</formula>
    </cfRule>
    <cfRule type="expression" priority="211" dxfId="188">
      <formula>AND($D$8="sociálně terapeutické dílny",$D$10="ANO")</formula>
    </cfRule>
    <cfRule type="expression" priority="212" dxfId="188">
      <formula>AND($D$8="služby následné péče",$D$10="ANO")</formula>
    </cfRule>
    <cfRule type="expression" priority="213" dxfId="188">
      <formula>$D$8="intervenční centra"</formula>
    </cfRule>
    <cfRule type="expression" priority="214" dxfId="188">
      <formula>$D$8="nízkoprahová zařízení pro děti a mládež"</formula>
    </cfRule>
    <cfRule type="expression" priority="215" dxfId="188">
      <formula>$D$8="nízkoprahová denní centra"</formula>
    </cfRule>
    <cfRule type="expression" priority="216" dxfId="188">
      <formula>$D$8="kontaktní centra"</formula>
    </cfRule>
    <cfRule type="expression" priority="217" dxfId="188">
      <formula>$D$8="terénní programy"</formula>
    </cfRule>
    <cfRule type="expression" priority="218" dxfId="188">
      <formula>$D$8="sociálně aktivizační služby pro seniory a osoby se zdravotním postižením"</formula>
    </cfRule>
    <cfRule type="expression" priority="219" dxfId="188">
      <formula>$D$8="sociálně aktivizační služby pro rodiny s dětmi"</formula>
    </cfRule>
    <cfRule type="expression" priority="220" dxfId="188">
      <formula>$D$8="krizová pomoc"</formula>
    </cfRule>
    <cfRule type="expression" priority="221" dxfId="188">
      <formula>$D$8="tlumočnické služby"</formula>
    </cfRule>
    <cfRule type="expression" priority="222" dxfId="188">
      <formula>$D$8="telefonická krizová pomoc"</formula>
    </cfRule>
    <cfRule type="expression" priority="223" dxfId="188">
      <formula>$D$8="raná péče"</formula>
    </cfRule>
    <cfRule type="expression" priority="224" dxfId="188">
      <formula>$D$8="odborné sociální poradenství"</formula>
    </cfRule>
  </conditionalFormatting>
  <conditionalFormatting sqref="G16">
    <cfRule type="containsText" priority="179" dxfId="189" operator="containsText" text="chybná hodnota - služba týdenní stacionář není poskytována o víkendech">
      <formula>NOT(ISERROR(SEARCH("chybná hodnota - služba týdenní stacionář není poskytována o víkendech",G16)))</formula>
    </cfRule>
  </conditionalFormatting>
  <conditionalFormatting sqref="G52">
    <cfRule type="containsText" priority="177" dxfId="189" operator="containsText" text="plánované přepočetné úvazky v přímé péči převyšují úvazky uvedené v Síti SK">
      <formula>NOT(ISERROR(SEARCH("plánované přepočetné úvazky v přímé péči převyšují úvazky uvedené v Síti SK",G52)))</formula>
    </cfRule>
  </conditionalFormatting>
  <conditionalFormatting sqref="A54:C54">
    <cfRule type="expression" priority="175" dxfId="190">
      <formula>$D$8="domovy pro osoby se zdravotním postižením"</formula>
    </cfRule>
    <cfRule type="expression" priority="176" dxfId="190">
      <formula>$D$8="týdenní stacionáře"</formula>
    </cfRule>
  </conditionalFormatting>
  <conditionalFormatting sqref="D54">
    <cfRule type="expression" priority="173" dxfId="185">
      <formula>$D$8="domovy pro osoby se zdravotním postižením"</formula>
    </cfRule>
    <cfRule type="expression" priority="174" dxfId="185">
      <formula>$D$8="týdenní stacionáře"</formula>
    </cfRule>
  </conditionalFormatting>
  <conditionalFormatting sqref="A56:C56">
    <cfRule type="expression" priority="2" dxfId="190">
      <formula>AND($D$8="sociálně terapeutické dílny",$D$9="ANO")</formula>
    </cfRule>
    <cfRule type="expression" priority="6" dxfId="190">
      <formula>AND($D$8="služby následné péče",$D$9="ANO")</formula>
    </cfRule>
    <cfRule type="expression" priority="8" dxfId="190">
      <formula>AND($D$8="sociální rehabilitace",$D$9="ANO")</formula>
    </cfRule>
    <cfRule type="expression" priority="13" dxfId="190">
      <formula>$D$8="noclehárny"</formula>
    </cfRule>
    <cfRule type="expression" priority="164" dxfId="190">
      <formula>$D$8="domy na půl cesty"</formula>
    </cfRule>
    <cfRule type="expression" priority="165" dxfId="190">
      <formula>$D$8="azylové domy"</formula>
    </cfRule>
    <cfRule type="expression" priority="166" dxfId="190">
      <formula>$D$8="chráněné bydlení"</formula>
    </cfRule>
    <cfRule type="expression" priority="167" dxfId="190">
      <formula>$D$8="domovy se zvláštním režimem"</formula>
    </cfRule>
    <cfRule type="expression" priority="168" dxfId="190">
      <formula>$D$8="domovy pro seniory"</formula>
    </cfRule>
    <cfRule type="expression" priority="169" dxfId="190">
      <formula>$D$8="domovy pro osoby se zdravotním postižením"</formula>
    </cfRule>
    <cfRule type="expression" priority="170" dxfId="190">
      <formula>$D$8="terapeutické komunity"</formula>
    </cfRule>
    <cfRule type="expression" priority="171" dxfId="190">
      <formula>AND($D$8="odlehčovací služby",$D$9="ANO")</formula>
    </cfRule>
    <cfRule type="expression" priority="172" dxfId="190">
      <formula>$D$8="týdenní stacionáře"</formula>
    </cfRule>
  </conditionalFormatting>
  <conditionalFormatting sqref="D56">
    <cfRule type="expression" priority="1" dxfId="185">
      <formula>AND($D$8="sociálně terapeutické dílny",$D$9="ANO")</formula>
    </cfRule>
    <cfRule type="expression" priority="5" dxfId="185">
      <formula>AND($D$8="služby následné péče",$D$9="ANO")</formula>
    </cfRule>
    <cfRule type="expression" priority="7" dxfId="185">
      <formula>AND($D$8="sociální rehabilitace",$D$9="ANO")</formula>
    </cfRule>
    <cfRule type="expression" priority="12" dxfId="185">
      <formula>$D$8="noclehárny"</formula>
    </cfRule>
    <cfRule type="expression" priority="155" dxfId="185">
      <formula>$D$8="týdenní stacionáře"</formula>
    </cfRule>
    <cfRule type="expression" priority="156" dxfId="185">
      <formula>AND($D$8="odlehčovací služby",$D$9="ANO")</formula>
    </cfRule>
    <cfRule type="expression" priority="157" dxfId="185">
      <formula>$D$8="terapeutické komunity"</formula>
    </cfRule>
    <cfRule type="expression" priority="158" dxfId="185">
      <formula>$D$8="domovy pro osoby se zdravotním postižením"</formula>
    </cfRule>
    <cfRule type="expression" priority="159" dxfId="185">
      <formula>$D$8="domovy pro seniory"</formula>
    </cfRule>
    <cfRule type="expression" priority="160" dxfId="185">
      <formula>$D$8="domovy se zvláštním režimem"</formula>
    </cfRule>
    <cfRule type="expression" priority="161" dxfId="185">
      <formula>$D$8="chráněné bydlení"</formula>
    </cfRule>
    <cfRule type="expression" priority="162" dxfId="185">
      <formula>$D$8="azylové domy"</formula>
    </cfRule>
    <cfRule type="expression" priority="163" dxfId="185">
      <formula>$D$8="domy na půl cesty"</formula>
    </cfRule>
  </conditionalFormatting>
  <conditionalFormatting sqref="A58:C58">
    <cfRule type="expression" priority="70" dxfId="190">
      <formula>$D$8="denní stacionáře"</formula>
    </cfRule>
    <cfRule type="expression" priority="71" dxfId="190">
      <formula>$D$8="osobní asistence"</formula>
    </cfRule>
    <cfRule type="expression" priority="72" dxfId="190">
      <formula>$D$8="podpora samostatného bydlení"</formula>
    </cfRule>
    <cfRule type="expression" priority="73" dxfId="190">
      <formula>$D$8="centra denních služeb"</formula>
    </cfRule>
    <cfRule type="expression" priority="74" dxfId="190">
      <formula>$D$8="odlehčovací služby"</formula>
    </cfRule>
    <cfRule type="expression" priority="75" dxfId="190">
      <formula>$D$8="pečovatelská služba"</formula>
    </cfRule>
    <cfRule type="expression" priority="76" dxfId="190">
      <formula>$D$8="průvodcovské a předčitatelské služby"</formula>
    </cfRule>
    <cfRule type="expression" priority="77" dxfId="190">
      <formula>$D$8="tísňová péče"</formula>
    </cfRule>
    <cfRule type="expression" priority="78" dxfId="190">
      <formula>$D$8="azylové domy"</formula>
    </cfRule>
    <cfRule type="expression" priority="79" dxfId="190">
      <formula>$D$8="domy na půl cesty"</formula>
    </cfRule>
    <cfRule type="expression" priority="80" dxfId="190">
      <formula>AND($D$8="služby následné péče",$D$9="ANO")</formula>
    </cfRule>
    <cfRule type="expression" priority="81" dxfId="190">
      <formula>$D$8="terapeutické komunity"</formula>
    </cfRule>
    <cfRule type="expression" priority="82" dxfId="190">
      <formula>AND($D$8="sociální rehabilitace",$D$9="ANO")</formula>
    </cfRule>
    <cfRule type="expression" priority="83" dxfId="190">
      <formula>$D$8="noclehárny"</formula>
    </cfRule>
    <cfRule type="expression" priority="84" dxfId="190">
      <formula>$D$8="týdenní stacionáře"</formula>
    </cfRule>
    <cfRule type="expression" priority="85" dxfId="190">
      <formula>$D$8="domovy pro osoby se zdravotním postižením"</formula>
    </cfRule>
    <cfRule type="expression" priority="86" dxfId="190">
      <formula>$D$8="domovy pro seniory"</formula>
    </cfRule>
    <cfRule type="expression" priority="87" dxfId="190">
      <formula>$D$8="domovy se zvláštním režimem"</formula>
    </cfRule>
    <cfRule type="expression" priority="88" dxfId="190">
      <formula>$D$8="chráněné bydlení"</formula>
    </cfRule>
  </conditionalFormatting>
  <conditionalFormatting sqref="D58">
    <cfRule type="expression" priority="51" dxfId="185">
      <formula>$D$8="chráněné bydlení"</formula>
    </cfRule>
    <cfRule type="expression" priority="52" dxfId="185">
      <formula>$D$8="domovy se zvláštním režimem"</formula>
    </cfRule>
    <cfRule type="expression" priority="53" dxfId="185">
      <formula>$D$8="domovy pro seniory"</formula>
    </cfRule>
    <cfRule type="expression" priority="54" dxfId="185">
      <formula>$D$8="domovy pro osoby se zdravotním postižením"</formula>
    </cfRule>
    <cfRule type="expression" priority="55" dxfId="185">
      <formula>$D$8="týdenní stacionáře"</formula>
    </cfRule>
    <cfRule type="expression" priority="56" dxfId="185">
      <formula>$D$8="noclehárny"</formula>
    </cfRule>
    <cfRule type="expression" priority="57" dxfId="185">
      <formula>AND($D$8="sociální rehabilitace",$D$9="ANO")</formula>
    </cfRule>
    <cfRule type="expression" priority="58" dxfId="185">
      <formula>$D$8="terapeutické komunity"</formula>
    </cfRule>
    <cfRule type="expression" priority="59" dxfId="185">
      <formula>AND($D$8="služby následné péče",$D$9="ANO")</formula>
    </cfRule>
    <cfRule type="expression" priority="60" dxfId="185">
      <formula>$D$8="domy na půl cesty"</formula>
    </cfRule>
    <cfRule type="expression" priority="61" dxfId="185">
      <formula>$D$8="azylové domy"</formula>
    </cfRule>
    <cfRule type="expression" priority="62" dxfId="185">
      <formula>$D$8="tísňová péče"</formula>
    </cfRule>
    <cfRule type="expression" priority="63" dxfId="185">
      <formula>$D$8="průvodcovské a předčitatelské služby"</formula>
    </cfRule>
    <cfRule type="expression" priority="64" dxfId="185">
      <formula>$D$8="pečovatelská služba"</formula>
    </cfRule>
    <cfRule type="expression" priority="65" dxfId="185">
      <formula>$D$8="odlehčovací služby"</formula>
    </cfRule>
    <cfRule type="expression" priority="66" dxfId="185">
      <formula>$D$8="centra denních služeb"</formula>
    </cfRule>
    <cfRule type="expression" priority="67" dxfId="185">
      <formula>$D$8="podpora samostatného bydlení"</formula>
    </cfRule>
    <cfRule type="expression" priority="68" dxfId="185">
      <formula>$D$8="osobní asistence"</formula>
    </cfRule>
    <cfRule type="expression" priority="69" dxfId="185">
      <formula>$D$8="denní stacionáře"</formula>
    </cfRule>
  </conditionalFormatting>
  <conditionalFormatting sqref="A60:C60">
    <cfRule type="expression" priority="43" dxfId="190">
      <formula>$D$8="domovy se zvláštním režimem"</formula>
    </cfRule>
    <cfRule type="expression" priority="44" dxfId="190">
      <formula>$D$8="domovy pro seniory"</formula>
    </cfRule>
    <cfRule type="expression" priority="45" dxfId="190">
      <formula>$D$8="domovy pro osoby se zdravotním postižením"</formula>
    </cfRule>
    <cfRule type="expression" priority="46" dxfId="190">
      <formula>$D$8="týdenní stacionáře"</formula>
    </cfRule>
  </conditionalFormatting>
  <conditionalFormatting sqref="D60">
    <cfRule type="expression" priority="39" dxfId="185">
      <formula>$D$8="týdenní stacionáře"</formula>
    </cfRule>
    <cfRule type="expression" priority="40" dxfId="185">
      <formula>$D$8="domovy pro osoby se zdravotním postižením"</formula>
    </cfRule>
    <cfRule type="expression" priority="41" dxfId="185">
      <formula>$D$8="domovy pro seniory"</formula>
    </cfRule>
    <cfRule type="expression" priority="42" dxfId="185">
      <formula>$D$8="domovy se zvláštním režimem"</formula>
    </cfRule>
  </conditionalFormatting>
  <conditionalFormatting sqref="G60">
    <cfRule type="expression" priority="35" dxfId="191">
      <formula>$D$8="domovy se zvláštním režimem"</formula>
    </cfRule>
    <cfRule type="expression" priority="36" dxfId="191">
      <formula>$D$8="domovy pro seniory"</formula>
    </cfRule>
    <cfRule type="expression" priority="37" dxfId="191">
      <formula>$D$8="domovy pro osoby se zdravotním postižením"</formula>
    </cfRule>
    <cfRule type="expression" priority="38" dxfId="191">
      <formula>$D$8="týdenní stacionáře"</formula>
    </cfRule>
  </conditionalFormatting>
  <conditionalFormatting sqref="G58">
    <cfRule type="expression" priority="16" dxfId="191">
      <formula>$D$8="chráněné bydlení"</formula>
    </cfRule>
    <cfRule type="expression" priority="17" dxfId="191">
      <formula>$D$8="domovy se zvláštním režimem"</formula>
    </cfRule>
    <cfRule type="expression" priority="18" dxfId="191">
      <formula>$D$8="domovy pro seniory"</formula>
    </cfRule>
    <cfRule type="expression" priority="19" dxfId="191">
      <formula>$D$8="domovy pro osoby se zdravotním postižením"</formula>
    </cfRule>
    <cfRule type="expression" priority="20" dxfId="191">
      <formula>$D$8="týdenní stacionáře"</formula>
    </cfRule>
    <cfRule type="expression" priority="21" dxfId="191">
      <formula>$D$8="noclehárny"</formula>
    </cfRule>
    <cfRule type="expression" priority="22" dxfId="191">
      <formula>AND($D$8="sociální rehabilitace",$D$9="ANO")</formula>
    </cfRule>
    <cfRule type="expression" priority="23" dxfId="191">
      <formula>$D$8="terapeutické komunity"</formula>
    </cfRule>
    <cfRule type="expression" priority="24" dxfId="191">
      <formula>AND($D$8="služby následné péče",$D$9="ANO")</formula>
    </cfRule>
    <cfRule type="expression" priority="25" dxfId="191">
      <formula>$D$8="domy na půl cesty"</formula>
    </cfRule>
    <cfRule type="expression" priority="26" dxfId="191">
      <formula>$D$8="azylové domy"</formula>
    </cfRule>
    <cfRule type="expression" priority="27" dxfId="191">
      <formula>$D$8="tísňová péče"</formula>
    </cfRule>
    <cfRule type="expression" priority="28" dxfId="191">
      <formula>$D$8="průvodcovské a předčitatelské služby"</formula>
    </cfRule>
    <cfRule type="expression" priority="29" dxfId="191">
      <formula>$D$8="pečovatelská služba"</formula>
    </cfRule>
    <cfRule type="expression" priority="30" dxfId="191">
      <formula>$D$8="odlehčovací služby"</formula>
    </cfRule>
    <cfRule type="expression" priority="31" dxfId="191">
      <formula>$D$8="centra denních služeb"</formula>
    </cfRule>
    <cfRule type="expression" priority="32" dxfId="191">
      <formula>$D$8="podpora samostatného bydlení"</formula>
    </cfRule>
    <cfRule type="expression" priority="33" dxfId="191">
      <formula>$D$8="osobní asistence"</formula>
    </cfRule>
    <cfRule type="expression" priority="34" dxfId="191">
      <formula>$D$8="denní stacionáře"</formula>
    </cfRule>
  </conditionalFormatting>
  <dataValidations count="13">
    <dataValidation type="whole" allowBlank="1" showInputMessage="1" showErrorMessage="1" promptTitle="Doplňte počet měsíců" prompt="maximálně 12" errorTitle="Chyba" error="Počet měsíců v roce 2021 nemůže překračovat 12 nebo je nutno uvést celé číslo" sqref="D14">
      <formula1>1</formula1>
      <formula2>12</formula2>
    </dataValidation>
    <dataValidation type="whole" operator="lessThanOrEqual" allowBlank="1" showInputMessage="1" showErrorMessage="1" promptTitle="Doplňte počet dnů " prompt="maximálně 365" errorTitle="Chyba" error="Počet dnů v roce 2021 nemůže být větší než 365/nutno uvést celé číslo" sqref="D16">
      <formula1>365</formula1>
    </dataValidation>
    <dataValidation type="decimal" allowBlank="1" showInputMessage="1" showErrorMessage="1" promptTitle="Celkové přepočtené úvazky u OS" prompt="Nutno zadat celkové přepočtené úvazky v přímé i nepřímé péči pouze pro SK, u obchodních smluv a pouze úvazky na které žádáte" errorTitle="Chyba" error="není uveden správný formát - nutno uvést desetinné číslo " sqref="D30:D32">
      <formula1>0</formula1>
      <formula2>1000</formula2>
    </dataValidation>
    <dataValidation type="decimal" showInputMessage="1" showErrorMessage="1" promptTitle="Celkové přepočtené úvazky u PS" prompt="Zadejte celkové přepočtené úvazky na které žádáte v přímé i nepřímé péči u PS (pouze pro SK)" errorTitle="Chyba" error="není uveden správný formát - nutno uvést desetinné číslo " sqref="D18:D20">
      <formula1>0</formula1>
      <formula2>1000</formula2>
    </dataValidation>
    <dataValidation type="decimal" allowBlank="1" showInputMessage="1" showErrorMessage="1" promptTitle="Celkové přepočtené úvazky u DPČ" prompt="Zadejte celkové přepočtené úvazky na které žádáte v přímé i nepřímé péči u DPČ (pouze pro SK)" errorTitle="Chyba" error="není uveden správný formát - nutno uvést desetinné číslo" sqref="D22:D24">
      <formula1>0</formula1>
      <formula2>1000</formula2>
    </dataValidation>
    <dataValidation type="decimal" allowBlank="1" showInputMessage="1" showErrorMessage="1" promptTitle="Celkové přepočtené úvazky u DPP" prompt="Zadejte celkové přepočtené úvazky na které žádáte v přímé i nepřímé péči u DPP (pouze pro SK)" errorTitle="Chyba" error="není uveden správný formát - nutno uvést desetinné číslo " sqref="D26:D28">
      <formula1>0</formula1>
      <formula2>1000</formula2>
    </dataValidation>
    <dataValidation type="decimal" allowBlank="1" showInputMessage="1" showErrorMessage="1" promptTitle="Přepočtené úvazky v přímé péči " prompt="Zadejte přepočtené úvazky na které žádáte v přímé péči u PS (pouze pro SK)" errorTitle="Chyba" error="není uveden správný formát - nutno uvést desetinné číslo" sqref="D36:D38">
      <formula1>0</formula1>
      <formula2>1000</formula2>
    </dataValidation>
    <dataValidation type="decimal" allowBlank="1" showInputMessage="1" showErrorMessage="1" promptTitle="Přepočtené úvazky v přímé péči " prompt="Zadejte přepočtené úvazky na které žádáte v přímé péči u DPČ (pouze pro SK)" errorTitle="Chyba" error="není uveden správný formát - nutno uvést desetinné číslo" sqref="D40:D42">
      <formula1>0</formula1>
      <formula2>1000</formula2>
    </dataValidation>
    <dataValidation type="decimal" allowBlank="1" showInputMessage="1" showErrorMessage="1" promptTitle="Přepočtené úvazky v přímé péči " prompt="Zadejte přepočtené úvazky na které žádáte v přímé péči u DPP (pouze pro SK)" errorTitle="Chyba" error="není uveden správný formát - nutno uvést desetinné číslo" sqref="D44:D46">
      <formula1>0</formula1>
      <formula2>1000</formula2>
    </dataValidation>
    <dataValidation type="decimal" allowBlank="1" showInputMessage="1" showErrorMessage="1" promptTitle="Přepočtené úvazky v přímé péči " prompt="Zadejte přepočtené úvazky na které žádáte v přímé péči u obchodních smluv (pouze pro SK)" errorTitle="Chyba" error="není uveden správný formát - nutno uvést desetinné číslo" sqref="D48:D50">
      <formula1>0</formula1>
      <formula2>1000</formula2>
    </dataValidation>
    <dataValidation type="whole" allowBlank="1" showInputMessage="1" showErrorMessage="1" promptTitle="Počet neobsazených lůžkodnů " prompt="Celkový počet neobsazených lůžkodnů v roce 2020&#10;" errorTitle="Chyba" error="Nutno uvést pouze celé číslo bez textu atd." sqref="D56">
      <formula1>0</formula1>
      <formula2>10000</formula2>
    </dataValidation>
    <dataValidation type="whole" allowBlank="1" showInputMessage="1" showErrorMessage="1" promptTitle="Lůžka s nezaopatřenými dětmi" prompt="Počet lůžek obsazených nezaopatřenými dětmi (děti bez úhrad)" errorTitle="Chyba" error="Nutno uvést celé číslo bez textu atd." sqref="D54">
      <formula1>0</formula1>
      <formula2>10000</formula2>
    </dataValidation>
    <dataValidation type="list" allowBlank="1" showInputMessage="1" showErrorMessage="1" sqref="D9:D10">
      <formula1>$F$7:$F$8</formula1>
    </dataValidation>
  </dataValidations>
  <printOptions/>
  <pageMargins left="0.7" right="0.7" top="0.787401575" bottom="0.787401575" header="0.3" footer="0.3"/>
  <pageSetup fitToHeight="1" fitToWidth="1" horizontalDpi="300" verticalDpi="3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="90" zoomScaleNormal="90" zoomScalePageLayoutView="0" workbookViewId="0" topLeftCell="A1">
      <selection activeCell="H5" sqref="H5"/>
    </sheetView>
  </sheetViews>
  <sheetFormatPr defaultColWidth="9.140625" defaultRowHeight="15"/>
  <cols>
    <col min="1" max="1" width="41.57421875" style="0" customWidth="1"/>
    <col min="2" max="2" width="7.7109375" style="0" customWidth="1"/>
    <col min="3" max="3" width="15.421875" style="0" customWidth="1"/>
    <col min="4" max="4" width="76.00390625" style="0" customWidth="1"/>
    <col min="5" max="5" width="32.00390625" style="0" customWidth="1"/>
    <col min="6" max="6" width="17.00390625" style="0" customWidth="1"/>
    <col min="7" max="7" width="12.57421875" style="0" customWidth="1"/>
    <col min="8" max="8" width="12.00390625" style="0" customWidth="1"/>
    <col min="9" max="9" width="21.421875" style="0" customWidth="1"/>
  </cols>
  <sheetData>
    <row r="1" spans="1:9" ht="21" thickBot="1">
      <c r="A1" s="141" t="s">
        <v>6</v>
      </c>
      <c r="B1" s="141"/>
      <c r="C1" s="141"/>
      <c r="D1" s="141"/>
      <c r="E1" s="141"/>
      <c r="F1" s="141"/>
      <c r="G1" s="141"/>
      <c r="H1" s="141"/>
      <c r="I1" s="141"/>
    </row>
    <row r="2" spans="1:9" ht="60">
      <c r="A2" s="1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3" t="s">
        <v>15</v>
      </c>
    </row>
    <row r="3" spans="1:9" ht="15">
      <c r="A3" s="4" t="s">
        <v>16</v>
      </c>
      <c r="B3" s="5" t="s">
        <v>17</v>
      </c>
      <c r="C3" s="5" t="s">
        <v>18</v>
      </c>
      <c r="D3" s="5" t="s">
        <v>19</v>
      </c>
      <c r="E3" s="5" t="s">
        <v>20</v>
      </c>
      <c r="F3" s="6">
        <v>98</v>
      </c>
      <c r="G3" s="6"/>
      <c r="H3" s="7"/>
      <c r="I3" s="8">
        <f>F3*H3</f>
        <v>0</v>
      </c>
    </row>
    <row r="4" spans="1:9" ht="18">
      <c r="A4" s="4" t="s">
        <v>21</v>
      </c>
      <c r="B4" s="5" t="s">
        <v>22</v>
      </c>
      <c r="C4" s="5" t="s">
        <v>18</v>
      </c>
      <c r="D4" s="5" t="s">
        <v>19</v>
      </c>
      <c r="E4" s="5" t="s">
        <v>23</v>
      </c>
      <c r="F4" s="6">
        <v>88</v>
      </c>
      <c r="G4" s="6"/>
      <c r="H4" s="7"/>
      <c r="I4" s="8">
        <f>F4*H4</f>
        <v>0</v>
      </c>
    </row>
    <row r="5" spans="1:9" ht="15">
      <c r="A5" s="4" t="s">
        <v>24</v>
      </c>
      <c r="B5" s="5" t="s">
        <v>17</v>
      </c>
      <c r="C5" s="5" t="s">
        <v>25</v>
      </c>
      <c r="D5" s="5" t="s">
        <v>26</v>
      </c>
      <c r="E5" s="5" t="s">
        <v>27</v>
      </c>
      <c r="F5" s="6">
        <v>330</v>
      </c>
      <c r="G5" s="6"/>
      <c r="H5" s="7"/>
      <c r="I5" s="8">
        <f>F5*H5*6</f>
        <v>0</v>
      </c>
    </row>
    <row r="6" spans="1:9" ht="18">
      <c r="A6" s="4" t="s">
        <v>28</v>
      </c>
      <c r="B6" s="5" t="s">
        <v>22</v>
      </c>
      <c r="C6" s="5" t="s">
        <v>18</v>
      </c>
      <c r="D6" s="5" t="s">
        <v>19</v>
      </c>
      <c r="E6" s="5" t="s">
        <v>23</v>
      </c>
      <c r="F6" s="6">
        <v>98</v>
      </c>
      <c r="G6" s="6"/>
      <c r="H6" s="7"/>
      <c r="I6" s="8">
        <f>F6*H6</f>
        <v>0</v>
      </c>
    </row>
    <row r="7" spans="1:9" ht="15">
      <c r="A7" s="4" t="s">
        <v>29</v>
      </c>
      <c r="B7" s="5" t="s">
        <v>17</v>
      </c>
      <c r="C7" s="5" t="s">
        <v>18</v>
      </c>
      <c r="D7" s="5" t="s">
        <v>19</v>
      </c>
      <c r="E7" s="5" t="s">
        <v>30</v>
      </c>
      <c r="F7" s="6">
        <v>98</v>
      </c>
      <c r="G7" s="6"/>
      <c r="H7" s="7"/>
      <c r="I7" s="8">
        <f>F7*H7</f>
        <v>0</v>
      </c>
    </row>
    <row r="8" spans="1:9" ht="18">
      <c r="A8" s="4" t="s">
        <v>31</v>
      </c>
      <c r="B8" s="5" t="s">
        <v>22</v>
      </c>
      <c r="C8" s="5" t="s">
        <v>18</v>
      </c>
      <c r="D8" s="5" t="s">
        <v>19</v>
      </c>
      <c r="E8" s="5" t="s">
        <v>23</v>
      </c>
      <c r="F8" s="6">
        <v>98</v>
      </c>
      <c r="G8" s="6"/>
      <c r="H8" s="7"/>
      <c r="I8" s="8">
        <f>F8*H8</f>
        <v>0</v>
      </c>
    </row>
    <row r="9" spans="1:9" ht="15">
      <c r="A9" s="4" t="s">
        <v>31</v>
      </c>
      <c r="B9" s="5" t="s">
        <v>32</v>
      </c>
      <c r="C9" s="5" t="s">
        <v>33</v>
      </c>
      <c r="D9" s="5" t="s">
        <v>34</v>
      </c>
      <c r="E9" s="5" t="s">
        <v>48</v>
      </c>
      <c r="F9" s="6">
        <v>361</v>
      </c>
      <c r="G9" s="22"/>
      <c r="H9" s="7"/>
      <c r="I9" s="8">
        <f>F9*H9*G9</f>
        <v>0</v>
      </c>
    </row>
    <row r="10" spans="1:9" ht="15">
      <c r="A10" s="4" t="s">
        <v>35</v>
      </c>
      <c r="B10" s="5" t="s">
        <v>36</v>
      </c>
      <c r="C10" s="5" t="s">
        <v>18</v>
      </c>
      <c r="D10" s="5" t="s">
        <v>19</v>
      </c>
      <c r="E10" s="5" t="s">
        <v>20</v>
      </c>
      <c r="F10" s="6">
        <v>88</v>
      </c>
      <c r="G10" s="6"/>
      <c r="H10" s="7"/>
      <c r="I10" s="8">
        <f>F10*H10</f>
        <v>0</v>
      </c>
    </row>
    <row r="11" spans="1:9" ht="15">
      <c r="A11" s="4" t="s">
        <v>37</v>
      </c>
      <c r="B11" s="5" t="s">
        <v>36</v>
      </c>
      <c r="C11" s="5" t="s">
        <v>18</v>
      </c>
      <c r="D11" s="5" t="s">
        <v>19</v>
      </c>
      <c r="E11" s="5" t="s">
        <v>20</v>
      </c>
      <c r="F11" s="6">
        <v>93</v>
      </c>
      <c r="G11" s="6"/>
      <c r="H11" s="7"/>
      <c r="I11" s="8">
        <f>F11*H11</f>
        <v>0</v>
      </c>
    </row>
    <row r="12" spans="1:9" ht="15">
      <c r="A12" s="4" t="s">
        <v>38</v>
      </c>
      <c r="B12" s="5" t="s">
        <v>32</v>
      </c>
      <c r="C12" s="5" t="s">
        <v>33</v>
      </c>
      <c r="D12" s="5" t="s">
        <v>34</v>
      </c>
      <c r="E12" s="5" t="s">
        <v>48</v>
      </c>
      <c r="F12" s="6">
        <v>248</v>
      </c>
      <c r="G12" s="22"/>
      <c r="H12" s="7"/>
      <c r="I12" s="8">
        <f>F12*H12*G12</f>
        <v>0</v>
      </c>
    </row>
    <row r="13" spans="1:9" ht="15">
      <c r="A13" s="4" t="s">
        <v>39</v>
      </c>
      <c r="B13" s="5" t="s">
        <v>32</v>
      </c>
      <c r="C13" s="5" t="s">
        <v>33</v>
      </c>
      <c r="D13" s="5" t="s">
        <v>34</v>
      </c>
      <c r="E13" s="5" t="s">
        <v>48</v>
      </c>
      <c r="F13" s="6">
        <v>485</v>
      </c>
      <c r="G13" s="22"/>
      <c r="H13" s="7"/>
      <c r="I13" s="8">
        <f>F13*H13*G13</f>
        <v>0</v>
      </c>
    </row>
    <row r="14" spans="1:9" ht="15">
      <c r="A14" s="4" t="s">
        <v>40</v>
      </c>
      <c r="B14" s="5" t="s">
        <v>32</v>
      </c>
      <c r="C14" s="5" t="s">
        <v>33</v>
      </c>
      <c r="D14" s="5" t="s">
        <v>34</v>
      </c>
      <c r="E14" s="5" t="s">
        <v>48</v>
      </c>
      <c r="F14" s="6">
        <v>480</v>
      </c>
      <c r="G14" s="22"/>
      <c r="H14" s="7"/>
      <c r="I14" s="8">
        <f>F14*H14*G14</f>
        <v>0</v>
      </c>
    </row>
    <row r="15" spans="1:9" ht="15">
      <c r="A15" s="4" t="s">
        <v>41</v>
      </c>
      <c r="B15" s="5" t="s">
        <v>32</v>
      </c>
      <c r="C15" s="5" t="s">
        <v>33</v>
      </c>
      <c r="D15" s="5" t="s">
        <v>34</v>
      </c>
      <c r="E15" s="5" t="s">
        <v>48</v>
      </c>
      <c r="F15" s="6">
        <v>501</v>
      </c>
      <c r="G15" s="22"/>
      <c r="H15" s="7"/>
      <c r="I15" s="8">
        <f>F15*H15*G15</f>
        <v>0</v>
      </c>
    </row>
    <row r="16" spans="1:9" ht="15.75" thickBot="1">
      <c r="A16" s="9" t="s">
        <v>42</v>
      </c>
      <c r="B16" s="10" t="s">
        <v>32</v>
      </c>
      <c r="C16" s="10" t="s">
        <v>33</v>
      </c>
      <c r="D16" s="10" t="s">
        <v>34</v>
      </c>
      <c r="E16" s="5" t="s">
        <v>48</v>
      </c>
      <c r="F16" s="11">
        <v>206</v>
      </c>
      <c r="G16" s="22"/>
      <c r="H16" s="12"/>
      <c r="I16" s="8">
        <f>F16*H16*G16</f>
        <v>0</v>
      </c>
    </row>
    <row r="19" spans="1:8" ht="21" thickBot="1">
      <c r="A19" s="141" t="s">
        <v>43</v>
      </c>
      <c r="B19" s="141"/>
      <c r="C19" s="141"/>
      <c r="D19" s="141"/>
      <c r="E19" s="141"/>
      <c r="F19" s="141"/>
      <c r="G19" s="141"/>
      <c r="H19" s="141"/>
    </row>
    <row r="20" spans="1:8" ht="60">
      <c r="A20" s="1" t="s">
        <v>7</v>
      </c>
      <c r="B20" s="2" t="s">
        <v>8</v>
      </c>
      <c r="C20" s="2" t="s">
        <v>9</v>
      </c>
      <c r="D20" s="2" t="s">
        <v>10</v>
      </c>
      <c r="E20" s="2" t="s">
        <v>11</v>
      </c>
      <c r="F20" s="2" t="s">
        <v>91</v>
      </c>
      <c r="G20" s="2" t="s">
        <v>14</v>
      </c>
      <c r="H20" s="3" t="s">
        <v>15</v>
      </c>
    </row>
    <row r="21" spans="1:8" ht="15">
      <c r="A21" s="4" t="s">
        <v>38</v>
      </c>
      <c r="B21" s="13" t="s">
        <v>44</v>
      </c>
      <c r="C21" s="13" t="s">
        <v>45</v>
      </c>
      <c r="D21" s="13" t="s">
        <v>46</v>
      </c>
      <c r="E21" s="142" t="s">
        <v>47</v>
      </c>
      <c r="F21" s="14">
        <v>40</v>
      </c>
      <c r="G21" s="7"/>
      <c r="H21" s="8">
        <f>F21*G21*G12</f>
        <v>0</v>
      </c>
    </row>
    <row r="22" spans="1:8" ht="15">
      <c r="A22" s="4" t="s">
        <v>39</v>
      </c>
      <c r="B22" s="13" t="s">
        <v>44</v>
      </c>
      <c r="C22" s="13" t="s">
        <v>45</v>
      </c>
      <c r="D22" s="13" t="s">
        <v>46</v>
      </c>
      <c r="E22" s="142"/>
      <c r="F22" s="14">
        <v>78</v>
      </c>
      <c r="G22" s="7"/>
      <c r="H22" s="8">
        <f>F22*G22*G13</f>
        <v>0</v>
      </c>
    </row>
    <row r="23" spans="1:8" ht="15">
      <c r="A23" s="4" t="s">
        <v>40</v>
      </c>
      <c r="B23" s="13" t="s">
        <v>44</v>
      </c>
      <c r="C23" s="13" t="s">
        <v>45</v>
      </c>
      <c r="D23" s="13" t="s">
        <v>46</v>
      </c>
      <c r="E23" s="142"/>
      <c r="F23" s="14">
        <v>91</v>
      </c>
      <c r="G23" s="7"/>
      <c r="H23" s="8">
        <f>F23*G23*G14</f>
        <v>0</v>
      </c>
    </row>
    <row r="24" spans="1:8" ht="15.75" thickBot="1">
      <c r="A24" s="9" t="s">
        <v>41</v>
      </c>
      <c r="B24" s="15" t="s">
        <v>44</v>
      </c>
      <c r="C24" s="15" t="s">
        <v>45</v>
      </c>
      <c r="D24" s="15" t="s">
        <v>46</v>
      </c>
      <c r="E24" s="143"/>
      <c r="F24" s="16">
        <v>170</v>
      </c>
      <c r="G24" s="12"/>
      <c r="H24" s="8">
        <f>F24*G24*G15</f>
        <v>0</v>
      </c>
    </row>
    <row r="26" spans="6:7" ht="15">
      <c r="F26" s="17"/>
      <c r="G26" s="17"/>
    </row>
    <row r="27" spans="6:7" ht="15">
      <c r="F27" s="17"/>
      <c r="G27" s="17"/>
    </row>
    <row r="28" spans="6:7" ht="15">
      <c r="F28" s="17"/>
      <c r="G28" s="17"/>
    </row>
    <row r="29" spans="6:7" ht="15">
      <c r="F29" s="17"/>
      <c r="G29" s="17"/>
    </row>
  </sheetData>
  <sheetProtection password="CA8D" sheet="1"/>
  <mergeCells count="3">
    <mergeCell ref="A1:I1"/>
    <mergeCell ref="E21:E24"/>
    <mergeCell ref="A19:H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5.140625" style="75" customWidth="1"/>
    <col min="2" max="2" width="26.140625" style="75" customWidth="1"/>
    <col min="3" max="3" width="32.57421875" style="75" customWidth="1"/>
    <col min="4" max="4" width="39.57421875" style="75" customWidth="1"/>
    <col min="5" max="5" width="8.8515625" style="75" customWidth="1"/>
    <col min="6" max="6" width="10.57421875" style="75" hidden="1" customWidth="1"/>
    <col min="7" max="7" width="9.140625" style="75" hidden="1" customWidth="1"/>
    <col min="8" max="16384" width="9.140625" style="75" customWidth="1"/>
  </cols>
  <sheetData>
    <row r="1" spans="2:4" ht="15.75">
      <c r="B1" s="105"/>
      <c r="C1" s="105"/>
      <c r="D1" s="106" t="s">
        <v>126</v>
      </c>
    </row>
    <row r="2" spans="2:4" s="76" customFormat="1" ht="28.5" customHeight="1">
      <c r="B2" s="120" t="s">
        <v>127</v>
      </c>
      <c r="C2" s="120"/>
      <c r="D2" s="120"/>
    </row>
    <row r="3" spans="2:7" ht="15.75" customHeight="1">
      <c r="B3" s="134" t="s">
        <v>2</v>
      </c>
      <c r="C3" s="135"/>
      <c r="D3" s="91">
        <f>'příloha č.1'!B5</f>
        <v>0</v>
      </c>
      <c r="G3" s="53" t="s">
        <v>31</v>
      </c>
    </row>
    <row r="4" spans="2:7" ht="35.25" customHeight="1">
      <c r="B4" s="134" t="s">
        <v>50</v>
      </c>
      <c r="C4" s="135"/>
      <c r="D4" s="97">
        <f>'příloha č.1'!B6</f>
        <v>0</v>
      </c>
      <c r="F4" s="75" t="s">
        <v>31</v>
      </c>
      <c r="G4" s="53" t="s">
        <v>65</v>
      </c>
    </row>
    <row r="5" spans="2:7" ht="15.75" customHeight="1" hidden="1">
      <c r="B5" s="134" t="s">
        <v>143</v>
      </c>
      <c r="C5" s="135"/>
      <c r="D5" s="92">
        <f>(IF(D4=G3,1,0)+IF(D4=G4,1,0)+IF(D4=G5,1,0))</f>
        <v>0</v>
      </c>
      <c r="G5" s="53" t="s">
        <v>61</v>
      </c>
    </row>
    <row r="6" spans="2:6" ht="15.75" customHeight="1">
      <c r="B6" s="139" t="s">
        <v>85</v>
      </c>
      <c r="C6" s="140"/>
      <c r="D6" s="93">
        <f>'příloha č.1'!B7</f>
        <v>0</v>
      </c>
      <c r="F6" s="75" t="s">
        <v>65</v>
      </c>
    </row>
    <row r="7" spans="2:7" ht="36" customHeight="1">
      <c r="B7" s="138" t="str">
        <f>IF(D5=0,"Tato tabulka se vztahuje pouze na služby : odlehčovací služby, sociální rehabilitace a služby následné péče. Pro Vaší službu se tabulka nevyplňuje","Vyplňte žlutě označená pole")</f>
        <v>Tato tabulka se vztahuje pouze na služby : odlehčovací služby, sociální rehabilitace a služby následné péče. Pro Vaší službu se tabulka nevyplňuje</v>
      </c>
      <c r="C7" s="138"/>
      <c r="D7" s="138"/>
      <c r="F7" s="75" t="s">
        <v>61</v>
      </c>
      <c r="G7" s="75" t="s">
        <v>141</v>
      </c>
    </row>
    <row r="8" spans="2:4" ht="82.5" customHeight="1">
      <c r="B8" s="77" t="s">
        <v>128</v>
      </c>
      <c r="C8" s="77" t="s">
        <v>129</v>
      </c>
      <c r="D8" s="77" t="s">
        <v>130</v>
      </c>
    </row>
    <row r="9" spans="2:4" ht="21.75" customHeight="1">
      <c r="B9" s="78" t="s">
        <v>131</v>
      </c>
      <c r="C9" s="79"/>
      <c r="D9" s="79"/>
    </row>
    <row r="10" spans="2:4" ht="21.75" customHeight="1">
      <c r="B10" s="78" t="s">
        <v>132</v>
      </c>
      <c r="C10" s="79"/>
      <c r="D10" s="79"/>
    </row>
    <row r="11" spans="2:4" ht="21.75" customHeight="1">
      <c r="B11" s="78" t="s">
        <v>133</v>
      </c>
      <c r="C11" s="79"/>
      <c r="D11" s="79"/>
    </row>
    <row r="12" spans="2:4" ht="21.75" customHeight="1">
      <c r="B12" s="80" t="s">
        <v>134</v>
      </c>
      <c r="C12" s="81">
        <f>C9+C10+C11</f>
        <v>0</v>
      </c>
      <c r="D12" s="81">
        <f>D9+D10+D11</f>
        <v>0</v>
      </c>
    </row>
    <row r="13" spans="2:4" ht="21.75" customHeight="1" hidden="1">
      <c r="B13" s="94" t="s">
        <v>142</v>
      </c>
      <c r="C13" s="95">
        <f>IF(D5=0,0,'příloha č.2'!D34)</f>
        <v>0</v>
      </c>
      <c r="D13" s="95">
        <f>IF(D5=0,0,'příloha č.2'!D52)</f>
        <v>0</v>
      </c>
    </row>
    <row r="14" spans="3:4" ht="24" customHeight="1" hidden="1">
      <c r="C14" t="str">
        <f>IF(C12=C13,"Shoda s přílohou č.2","Nesouhlasí s přílohou č.2")</f>
        <v>Shoda s přílohou č.2</v>
      </c>
      <c r="D14" s="76" t="str">
        <f>IF(D12=D13,"Shoda s přílohou č.2","Nesouhlasí s přílohou č.2")</f>
        <v>Shoda s přílohou č.2</v>
      </c>
    </row>
    <row r="15" spans="3:4" ht="30" customHeight="1">
      <c r="C15" s="96" t="str">
        <f>IF(D5=0," ",C14)</f>
        <v> </v>
      </c>
      <c r="D15" s="76" t="str">
        <f>IF(D5=0," ",D14)</f>
        <v> </v>
      </c>
    </row>
    <row r="16" spans="1:2" ht="15.75">
      <c r="A16" s="75" t="s">
        <v>135</v>
      </c>
      <c r="B16" s="75" t="s">
        <v>136</v>
      </c>
    </row>
    <row r="17" spans="1:4" ht="30.75" customHeight="1">
      <c r="A17" s="82" t="s">
        <v>137</v>
      </c>
      <c r="B17" s="136" t="s">
        <v>138</v>
      </c>
      <c r="C17" s="136"/>
      <c r="D17" s="136"/>
    </row>
    <row r="18" spans="2:4" ht="25.5">
      <c r="B18" s="137" t="s">
        <v>139</v>
      </c>
      <c r="C18" s="137"/>
      <c r="D18" s="137"/>
    </row>
    <row r="20" spans="2:3" ht="15.75">
      <c r="B20" s="74"/>
      <c r="C20" s="72" t="s">
        <v>154</v>
      </c>
    </row>
  </sheetData>
  <sheetProtection password="CA8D" sheet="1"/>
  <mergeCells count="8">
    <mergeCell ref="B5:C5"/>
    <mergeCell ref="B2:D2"/>
    <mergeCell ref="B17:D17"/>
    <mergeCell ref="B18:D18"/>
    <mergeCell ref="B7:D7"/>
    <mergeCell ref="B3:C3"/>
    <mergeCell ref="B4:C4"/>
    <mergeCell ref="B6:C6"/>
  </mergeCells>
  <conditionalFormatting sqref="C14">
    <cfRule type="cellIs" priority="8" dxfId="189" operator="equal" stopIfTrue="1">
      <formula>"Nesouhlasí s přílohou č.2"</formula>
    </cfRule>
    <cfRule type="cellIs" priority="9" dxfId="192" operator="equal" stopIfTrue="1">
      <formula>"Shoda s přílohou č.2"</formula>
    </cfRule>
  </conditionalFormatting>
  <conditionalFormatting sqref="D14">
    <cfRule type="cellIs" priority="6" dxfId="192" operator="equal" stopIfTrue="1">
      <formula>"Shoda s přílohou č.2"</formula>
    </cfRule>
    <cfRule type="cellIs" priority="7" dxfId="189" operator="equal" stopIfTrue="1">
      <formula>"Nesouhlasí s přílohou č.2"</formula>
    </cfRule>
  </conditionalFormatting>
  <conditionalFormatting sqref="C15">
    <cfRule type="cellIs" priority="4" dxfId="189" operator="equal" stopIfTrue="1">
      <formula>"Nesouhlasí s přílohou č.2"</formula>
    </cfRule>
    <cfRule type="cellIs" priority="5" dxfId="192" operator="equal" stopIfTrue="1">
      <formula>"Shoda s přílohou č.2"</formula>
    </cfRule>
  </conditionalFormatting>
  <conditionalFormatting sqref="D15">
    <cfRule type="cellIs" priority="2" dxfId="192" operator="equal" stopIfTrue="1">
      <formula>"Shoda s přílohou č.2"</formula>
    </cfRule>
    <cfRule type="cellIs" priority="3" dxfId="189" operator="equal" stopIfTrue="1">
      <formula>"Nesouhlasí s přílohou č.2"</formula>
    </cfRule>
  </conditionalFormatting>
  <dataValidations count="1">
    <dataValidation type="list" allowBlank="1" showDropDown="1" showInputMessage="1" showErrorMessage="1" sqref="D4">
      <formula1>G3:G5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B2" sqref="B2:I2"/>
    </sheetView>
  </sheetViews>
  <sheetFormatPr defaultColWidth="9.140625" defaultRowHeight="15"/>
  <cols>
    <col min="1" max="1" width="3.28125" style="0" bestFit="1" customWidth="1"/>
    <col min="2" max="2" width="17.28125" style="0" customWidth="1"/>
    <col min="3" max="3" width="17.57421875" style="0" customWidth="1"/>
    <col min="4" max="4" width="16.7109375" style="0" customWidth="1"/>
    <col min="5" max="5" width="12.8515625" style="0" customWidth="1"/>
    <col min="6" max="6" width="13.28125" style="0" customWidth="1"/>
    <col min="7" max="7" width="13.57421875" style="0" customWidth="1"/>
    <col min="8" max="8" width="12.7109375" style="0" customWidth="1"/>
    <col min="9" max="9" width="13.140625" style="0" customWidth="1"/>
  </cols>
  <sheetData>
    <row r="1" spans="1:9" ht="15.75">
      <c r="A1" s="75"/>
      <c r="B1" s="144" t="s">
        <v>159</v>
      </c>
      <c r="C1" s="144"/>
      <c r="D1" s="144"/>
      <c r="E1" s="144"/>
      <c r="F1" s="144"/>
      <c r="G1" s="144"/>
      <c r="H1" s="144"/>
      <c r="I1" s="144"/>
    </row>
    <row r="2" spans="1:9" ht="34.5" customHeight="1" thickBot="1">
      <c r="A2" s="76"/>
      <c r="B2" s="154" t="s">
        <v>153</v>
      </c>
      <c r="C2" s="154"/>
      <c r="D2" s="154"/>
      <c r="E2" s="154"/>
      <c r="F2" s="154"/>
      <c r="G2" s="154"/>
      <c r="H2" s="154"/>
      <c r="I2" s="154"/>
    </row>
    <row r="3" spans="2:9" ht="15" customHeight="1">
      <c r="B3" s="155" t="s">
        <v>2</v>
      </c>
      <c r="C3" s="156"/>
      <c r="D3" s="156"/>
      <c r="E3" s="145">
        <f>'příloha č.1'!B5</f>
        <v>0</v>
      </c>
      <c r="F3" s="145"/>
      <c r="G3" s="145"/>
      <c r="H3" s="145"/>
      <c r="I3" s="146"/>
    </row>
    <row r="4" spans="2:9" ht="15" customHeight="1">
      <c r="B4" s="157" t="s">
        <v>50</v>
      </c>
      <c r="C4" s="158"/>
      <c r="D4" s="158"/>
      <c r="E4" s="147">
        <f>'příloha č.1'!B6</f>
        <v>0</v>
      </c>
      <c r="F4" s="147"/>
      <c r="G4" s="147"/>
      <c r="H4" s="147"/>
      <c r="I4" s="148"/>
    </row>
    <row r="5" spans="2:9" ht="15" customHeight="1">
      <c r="B5" s="159" t="s">
        <v>85</v>
      </c>
      <c r="C5" s="160"/>
      <c r="D5" s="160"/>
      <c r="E5" s="149">
        <f>'příloha č.1'!B7</f>
        <v>0</v>
      </c>
      <c r="F5" s="149"/>
      <c r="G5" s="149"/>
      <c r="H5" s="149"/>
      <c r="I5" s="150"/>
    </row>
    <row r="6" spans="1:9" ht="34.5" customHeight="1">
      <c r="A6" s="75"/>
      <c r="B6" s="151" t="s">
        <v>152</v>
      </c>
      <c r="C6" s="152"/>
      <c r="D6" s="152"/>
      <c r="E6" s="152"/>
      <c r="F6" s="152"/>
      <c r="G6" s="152"/>
      <c r="H6" s="152"/>
      <c r="I6" s="153"/>
    </row>
    <row r="7" spans="1:9" ht="30">
      <c r="A7" s="75"/>
      <c r="B7" s="99" t="s">
        <v>144</v>
      </c>
      <c r="C7" s="98" t="s">
        <v>145</v>
      </c>
      <c r="D7" s="98" t="s">
        <v>146</v>
      </c>
      <c r="E7" s="98" t="s">
        <v>147</v>
      </c>
      <c r="F7" s="98" t="s">
        <v>148</v>
      </c>
      <c r="G7" s="98" t="s">
        <v>149</v>
      </c>
      <c r="H7" s="98" t="s">
        <v>150</v>
      </c>
      <c r="I7" s="100" t="s">
        <v>151</v>
      </c>
    </row>
    <row r="8" spans="1:9" ht="37.5" customHeight="1" thickBot="1">
      <c r="A8" s="75"/>
      <c r="B8" s="101"/>
      <c r="C8" s="102"/>
      <c r="D8" s="102"/>
      <c r="E8" s="103"/>
      <c r="F8" s="103"/>
      <c r="G8" s="103"/>
      <c r="H8" s="103"/>
      <c r="I8" s="104"/>
    </row>
    <row r="9" spans="2:4" ht="25.5">
      <c r="B9" s="137"/>
      <c r="C9" s="137"/>
      <c r="D9" s="137"/>
    </row>
    <row r="10" spans="2:3" ht="15">
      <c r="B10" s="74"/>
      <c r="C10" s="72" t="s">
        <v>125</v>
      </c>
    </row>
  </sheetData>
  <sheetProtection password="CA8D" sheet="1"/>
  <mergeCells count="10">
    <mergeCell ref="B1:I1"/>
    <mergeCell ref="E3:I3"/>
    <mergeCell ref="E4:I4"/>
    <mergeCell ref="E5:I5"/>
    <mergeCell ref="B9:D9"/>
    <mergeCell ref="B6:I6"/>
    <mergeCell ref="B2:I2"/>
    <mergeCell ref="B3:D3"/>
    <mergeCell ref="B4:D4"/>
    <mergeCell ref="B5:D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Rychlá Radka</cp:lastModifiedBy>
  <cp:lastPrinted>2018-09-10T12:41:17Z</cp:lastPrinted>
  <dcterms:created xsi:type="dcterms:W3CDTF">2015-09-14T10:30:54Z</dcterms:created>
  <dcterms:modified xsi:type="dcterms:W3CDTF">2021-07-01T11:36:04Z</dcterms:modified>
  <cp:category/>
  <cp:version/>
  <cp:contentType/>
  <cp:contentStatus/>
</cp:coreProperties>
</file>